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13\4589\OAS\WISSENSCHAFT\"/>
    </mc:Choice>
  </mc:AlternateContent>
  <workbookProtection workbookAlgorithmName="SHA-512" workbookHashValue="T/FvrBbpkd38QijBfMowDuNl2Jng9RmOTL+6q1Gf7LT/3zoAmG1U14uq4SX1977SoR2IhjcFa1whHNk3+qGzqw==" workbookSaltValue="G8EzCSW3hIcTunn9uBb/yQ==" workbookSpinCount="100000" lockStructure="1"/>
  <bookViews>
    <workbookView xWindow="0" yWindow="0" windowWidth="23040" windowHeight="9300"/>
  </bookViews>
  <sheets>
    <sheet name="Gesamtübersicht" sheetId="16" r:id="rId1"/>
    <sheet name="Personalausgaben" sheetId="18" r:id="rId2"/>
    <sheet name="sonstige Ausgaben" sheetId="21" r:id="rId3"/>
    <sheet name="Auswahllisten und NR" sheetId="14" state="hidden" r:id="rId4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233886</definedName>
    <definedName name="_IDVTrackerID155_" hidden="1">238115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37</definedName>
    <definedName name="_IDVTrackerVersion155_" hidden="1">3</definedName>
    <definedName name="_xlnm.Print_Area" localSheetId="0">Gesamtübersicht!$A$1:$E$28</definedName>
    <definedName name="_xlnm.Print_Area" localSheetId="1">Personalausgaben!$A$1:$L$39</definedName>
    <definedName name="_xlnm.Print_Area" localSheetId="2">'sonstige Ausgaben'!$A$1:$N$35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A16" i="18" l="1"/>
  <c r="J16" i="18"/>
  <c r="A17" i="18"/>
  <c r="J17" i="18"/>
  <c r="A18" i="18"/>
  <c r="J18" i="18"/>
  <c r="B25" i="16" l="1"/>
  <c r="L14" i="21" l="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13" i="21"/>
  <c r="C24" i="16" s="1"/>
  <c r="C23" i="16"/>
  <c r="J14" i="18"/>
  <c r="J15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13" i="18"/>
  <c r="G10" i="21" l="1"/>
  <c r="N13" i="21" s="1"/>
  <c r="N15" i="21" l="1"/>
  <c r="N28" i="21"/>
  <c r="N24" i="21"/>
  <c r="N19" i="21"/>
  <c r="N31" i="21"/>
  <c r="N27" i="21"/>
  <c r="N22" i="21"/>
  <c r="N18" i="21"/>
  <c r="N30" i="21"/>
  <c r="N25" i="21"/>
  <c r="N21" i="21"/>
  <c r="N29" i="21"/>
  <c r="N26" i="21"/>
  <c r="N23" i="21"/>
  <c r="N20" i="21"/>
  <c r="N17" i="21"/>
  <c r="N14" i="21"/>
  <c r="N16" i="21"/>
  <c r="A3" i="21"/>
  <c r="A3" i="18"/>
  <c r="A18" i="21" l="1"/>
  <c r="A19" i="21"/>
  <c r="A20" i="21"/>
  <c r="A21" i="21"/>
  <c r="A21" i="18"/>
  <c r="A22" i="18"/>
  <c r="A23" i="18"/>
  <c r="A24" i="18"/>
  <c r="A25" i="18"/>
  <c r="A31" i="18" l="1"/>
  <c r="A32" i="18"/>
  <c r="A29" i="18"/>
  <c r="A30" i="18"/>
  <c r="A33" i="18"/>
  <c r="M32" i="21"/>
  <c r="A35" i="18"/>
  <c r="K36" i="18"/>
  <c r="A13" i="21" l="1"/>
  <c r="A14" i="21"/>
  <c r="A15" i="21"/>
  <c r="A16" i="21"/>
  <c r="A17" i="21"/>
  <c r="A22" i="21"/>
  <c r="A23" i="21"/>
  <c r="A24" i="21"/>
  <c r="A25" i="21"/>
  <c r="A26" i="21"/>
  <c r="A27" i="21"/>
  <c r="A28" i="21"/>
  <c r="A29" i="21"/>
  <c r="A30" i="21"/>
  <c r="A31" i="21"/>
  <c r="A13" i="18"/>
  <c r="A14" i="18"/>
  <c r="A15" i="18"/>
  <c r="A19" i="18"/>
  <c r="A20" i="18"/>
  <c r="A26" i="18"/>
  <c r="A27" i="18"/>
  <c r="A28" i="18"/>
  <c r="A34" i="18"/>
  <c r="A25" i="16" l="1"/>
  <c r="E7" i="21"/>
  <c r="D7" i="18"/>
  <c r="E8" i="21" l="1"/>
  <c r="E6" i="21"/>
  <c r="D8" i="18"/>
  <c r="D6" i="18"/>
  <c r="H32" i="21" l="1"/>
  <c r="L32" i="21" l="1"/>
  <c r="J36" i="18"/>
  <c r="C22" i="16" s="1"/>
  <c r="H36" i="18"/>
  <c r="O16" i="14" l="1"/>
  <c r="B26" i="16" l="1"/>
  <c r="G21" i="16" s="1"/>
  <c r="B27" i="16"/>
  <c r="C25" i="16"/>
  <c r="C26" i="16" s="1"/>
  <c r="C27" i="16" l="1"/>
  <c r="C28" i="16" s="1"/>
</calcChain>
</file>

<file path=xl/sharedStrings.xml><?xml version="1.0" encoding="utf-8"?>
<sst xmlns="http://schemas.openxmlformats.org/spreadsheetml/2006/main" count="175" uniqueCount="135">
  <si>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</si>
  <si>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</si>
  <si>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</si>
  <si>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</si>
  <si>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</si>
  <si>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</si>
  <si>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</si>
  <si>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</si>
  <si>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</si>
  <si>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</si>
  <si>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Name</t>
  </si>
  <si>
    <t>Mitarbeiter A</t>
  </si>
  <si>
    <t>Mitarbeiter B</t>
  </si>
  <si>
    <t>Mitarbeiter C</t>
  </si>
  <si>
    <t>Mitarbeiter D</t>
  </si>
  <si>
    <t>Mitarbeiter E</t>
  </si>
  <si>
    <t>vom</t>
  </si>
  <si>
    <t>Vorname des 
Mitarbeiters</t>
  </si>
  <si>
    <t>Name des 
Mitarbeiters</t>
  </si>
  <si>
    <t>Abrechnungszeitraum 
MM/JJJJ</t>
  </si>
  <si>
    <t>Personalausgaben</t>
  </si>
  <si>
    <t>Auswahlfelder</t>
  </si>
  <si>
    <t>SUMME</t>
  </si>
  <si>
    <t>Bitte die grau hinterlegten Felder befüllen!</t>
  </si>
  <si>
    <t>weitere Darlehen</t>
  </si>
  <si>
    <t>weitere Fördermittel</t>
  </si>
  <si>
    <t>Art der Einnahmen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</si>
  <si>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</si>
  <si>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</si>
  <si>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</si>
  <si>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</si>
  <si>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</si>
  <si>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</si>
  <si>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</si>
  <si>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Angaben laut Zuwendungsbescheid/ Zuweisungsschreiben</t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</si>
  <si>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</si>
  <si>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</si>
  <si>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Vorgangsnummer laut Zuwendungsbescheid/ Zuweisungsschreiben</t>
  </si>
  <si>
    <t xml:space="preserve">Art der Kosten </t>
  </si>
  <si>
    <t>Pauschale für indirekte Ausgaben</t>
  </si>
  <si>
    <t xml:space="preserve">Bemessungsgrundlage </t>
  </si>
  <si>
    <t>Fördersatz für 
- indirekte Ausgaben,
- Personal nach Zuwendungsrechtsergänzungserlass (VKO)</t>
  </si>
  <si>
    <t>um welche Institution handelt es sich?</t>
  </si>
  <si>
    <t>Hochschule</t>
  </si>
  <si>
    <t xml:space="preserve">Programm </t>
  </si>
  <si>
    <t>Programm</t>
  </si>
  <si>
    <t xml:space="preserve">Programm Sachsen-Anhalt WISSENSCHAFT
zahlenmäßiger Nachweis - Anlage 1 zum Auszahlungsantrag Nr. </t>
  </si>
  <si>
    <t>direkte Personalkosten</t>
  </si>
  <si>
    <t>Sachausgaben EFRE / ESF / JTF</t>
  </si>
  <si>
    <t xml:space="preserve">Pauschalen Sachausgaben und Bauausgaben </t>
  </si>
  <si>
    <t xml:space="preserve">40% EFRE / JTF </t>
  </si>
  <si>
    <t xml:space="preserve">100% ESF+ </t>
  </si>
  <si>
    <t>bei allen Unternehmen und Hochschulen</t>
  </si>
  <si>
    <t xml:space="preserve">100% EFRE </t>
  </si>
  <si>
    <t>bei allen Forschungsvorhaben</t>
  </si>
  <si>
    <t xml:space="preserve">Frauenhofer Forschung Personal </t>
  </si>
  <si>
    <t>Frauenhofer Investitionen</t>
  </si>
  <si>
    <t>20% ESF +</t>
  </si>
  <si>
    <t>außeruniversitäre Forschungseinrichtungen/ An-Institut</t>
  </si>
  <si>
    <t>Sachsen-Anhalt WISSENSCHAFT 
Forschung und Innovation (EFRE)</t>
  </si>
  <si>
    <t>Sachsen-Anhalt WISSENSCHAFT 
Bildung, Forschung und Entwicklung (JTF)</t>
  </si>
  <si>
    <t>Sachsen-Anhalt WISSENSCHAFT 
Gleichstellung, Qualifizierung, Nachwuchs (ESF+)</t>
  </si>
  <si>
    <t xml:space="preserve">wenn abweichend dann hier eintragen </t>
  </si>
  <si>
    <t>Art der Kosten</t>
  </si>
  <si>
    <t>Vergabe Ja / Nein</t>
  </si>
  <si>
    <t xml:space="preserve">Fördersatz </t>
  </si>
  <si>
    <t>Grundlage für Fördersatz</t>
  </si>
  <si>
    <t>Fördersatz je nach Institution</t>
  </si>
  <si>
    <t xml:space="preserve">Investitionen </t>
  </si>
  <si>
    <t>direkte Personalausgaben</t>
  </si>
  <si>
    <t>Sachausgaben</t>
  </si>
  <si>
    <t>FuE Kalkulationstool alt</t>
  </si>
  <si>
    <t>Fraunhofer</t>
  </si>
  <si>
    <t>Art der Ausgaben</t>
  </si>
  <si>
    <t>Kleinere Baumaßnahmen</t>
  </si>
  <si>
    <t>Investitionen</t>
  </si>
  <si>
    <t>Art der Zahlung bzw. Gehaltsbestandteil *</t>
  </si>
  <si>
    <t>Betrag **</t>
  </si>
  <si>
    <t>* Anzugeben ist das reguläre Monatsgehalt. Einmal-/Sonderzahlungen sind in einer separaten Zeile aufzuführen.</t>
  </si>
  <si>
    <t>Zahlungsdatum</t>
  </si>
  <si>
    <t>Art der Zahlungen</t>
  </si>
  <si>
    <t>SV-Beitrag Arbeitgeber inkl. gesetzlicher Umlagen</t>
  </si>
  <si>
    <t>Erstattung gesetzlicher Umlagen</t>
  </si>
  <si>
    <t xml:space="preserve">Sonderzahlung </t>
  </si>
  <si>
    <t xml:space="preserve">SV-Beitrag Sonderzahlung inkl. gesetzlicher Umlagen </t>
  </si>
  <si>
    <t>außeruniversitäre Forschungseinrichtungen/
An-Institut</t>
  </si>
  <si>
    <t>Institution</t>
  </si>
  <si>
    <t>Rechnungssteller</t>
  </si>
  <si>
    <t>Rechnungs-datum</t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</si>
  <si>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</si>
  <si>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>in %</t>
  </si>
  <si>
    <t>Summen</t>
  </si>
  <si>
    <t>* Hinweis: Nicht dem Vorhaben zugehörige und nicht förderfähige Rechnungspositionen sind vom Rechnungsbetrag netto abzuziehen.</t>
  </si>
  <si>
    <t>** Hinweis: Gewährte Rabatte, Skonti, Boni u. ä. sind nicht förderfähig, selbst wenn sie nicht in Anspruch genommen werden (vgl. Zuwendungsbescheid/ Zuweisungsschreiben).</t>
  </si>
  <si>
    <t>sonstige Ausgaben</t>
  </si>
  <si>
    <t>Pauschale Investitionen</t>
  </si>
  <si>
    <t>pauschalierte Investitionen</t>
  </si>
  <si>
    <t>Große Baumaßnahmen im Wissenschaftsbereich</t>
  </si>
  <si>
    <t>Personalausgaben und direkte Sachausgaben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</si>
  <si>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</si>
  <si>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</si>
  <si>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</si>
  <si>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</si>
  <si>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</si>
  <si>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</si>
  <si>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</si>
  <si>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</si>
  <si>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</si>
  <si>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</si>
  <si>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</si>
  <si>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</si>
  <si>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</si>
  <si>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Anteil im Vorhaben in %</t>
  </si>
  <si>
    <t>förderfähige Stunden, die ausschließlich für das Vorhaben  getätigt wurden lt. Stundennachweis</t>
  </si>
  <si>
    <t>Hinweis: Bitte geben Sie hier ausschließlich die Zahlen ohne Trennung an. Das Format wird automatisch dargestellt.</t>
  </si>
  <si>
    <t>Sachausgaben/ sonstige Ausgaben</t>
  </si>
  <si>
    <t>Sachsen-Anhalt WISSENSCHAFT Forschung und Innovation (EFRE)</t>
  </si>
  <si>
    <t>Sachsen-Anhalt WISSENSCHAFT Bildung, Forschung und Entwicklung (JTF)</t>
  </si>
  <si>
    <t>förderfähige Ausgaben lt. IB</t>
  </si>
  <si>
    <t xml:space="preserve">förderfähige Ausgaben lt. Kunde </t>
  </si>
  <si>
    <t>nachträgliche Erstattung</t>
  </si>
  <si>
    <t>förderfähige Ausgaben lt. Kunde</t>
  </si>
  <si>
    <t>Spalte122</t>
  </si>
  <si>
    <t>Stipendien</t>
  </si>
  <si>
    <t>Stundenlohn Hilfskraft</t>
  </si>
  <si>
    <t>Bewilligungs-/ Förderzeitraum</t>
  </si>
  <si>
    <t xml:space="preserve"> Projektzeitraum</t>
  </si>
  <si>
    <r>
      <t xml:space="preserve">** Anzugeben ist der Betrag, für den eine Förderung beansprucht wird. </t>
    </r>
    <r>
      <rPr>
        <b/>
        <sz val="8"/>
        <rFont val="Arial"/>
        <family val="2"/>
      </rPr>
      <t>Förderfähig</t>
    </r>
    <r>
      <rPr>
        <sz val="8"/>
        <rFont val="Arial"/>
        <family val="2"/>
      </rPr>
      <t xml:space="preserve"> sind nur Ausgaben für Leistungen, die tatsächlich im Rahmen des Vorhabens angefallen sind. </t>
    </r>
    <r>
      <rPr>
        <b/>
        <sz val="8"/>
        <rFont val="Arial"/>
        <family val="2"/>
      </rPr>
      <t xml:space="preserve">Nicht förderfähig </t>
    </r>
    <r>
      <rPr>
        <sz val="8"/>
        <rFont val="Arial"/>
        <family val="2"/>
      </rPr>
      <t>sind insbesondere Ausgaben, die lt. Zuweisungsschreiben / Zuwendungsbescheid / Förderrichtlinie/ Fördergrundsätze ausgeschlossen sind und/oder Personal finanziell besser stellen als vergleichbare Landesbedienstete. Zu berücksichtigen sind auch evt. Erstattungen durch die Krankenkassen.</t>
    </r>
  </si>
  <si>
    <t>ggf. Vertragsnummer / 
lfd. Nr. Vergabeübersicht</t>
  </si>
  <si>
    <t xml:space="preserve">genaue Bezeichnung der getätigten Ausgaben für Sachausgaben/ sonstige Ausgaben/ kleine und große Baumaßnahnen 
</t>
  </si>
  <si>
    <t>Hinweis: Bitte reichen Sie spätestens mit dem 1. Auszahlungsantrag den Nachweis (Foto) eines langlebigen Schilds oder einer Tafel inkl. der dazugehörigen Rechnung ein.</t>
  </si>
  <si>
    <t>Hinweis: Bitte reichen Sie spätestens mit dem 1. Auszahlungsantrag den Nachweis (Foto) eines Plakates ein.</t>
  </si>
  <si>
    <t xml:space="preserve">Arbeitnehmer Bruttoentgelt </t>
  </si>
  <si>
    <r>
      <t xml:space="preserve">vorhabensbezogener Rechnungsbetrag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 xml:space="preserve">* 
</t>
    </r>
    <r>
      <rPr>
        <sz val="8"/>
        <rFont val="Arial"/>
        <family val="2"/>
      </rPr>
      <t xml:space="preserve">
bei pauschal. Inv. Betrag gem. Zuwendung/ Zuweisung.</t>
    </r>
  </si>
  <si>
    <r>
      <t xml:space="preserve">Skonti, Boni u.ä.** 
</t>
    </r>
    <r>
      <rPr>
        <sz val="8"/>
        <rFont val="Arial"/>
        <family val="2"/>
      </rPr>
      <t>gilt nicht für pauschal. Investitionen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</si>
</sst>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&quot;ZS/&quot;\ 0000&quot;/&quot;\ 00&quot;/&quot;\ 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91">
    <xf numFmtId="0" fontId="0" fillId="0" borderId="0" xfId="0"/>
    <xf numFmtId="0" fontId="4" fillId="3" borderId="0" xfId="0" applyFont="1" applyFill="1" applyBorder="1" applyAlignment="1" applyProtection="1">
      <alignment horizontal="left"/>
    </xf>
    <xf numFmtId="43" fontId="0" fillId="0" borderId="0" xfId="6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9" fontId="0" fillId="0" borderId="0" xfId="0" applyNumberFormat="1" applyAlignment="1">
      <alignment horizontal="left" vertical="top"/>
    </xf>
    <xf numFmtId="164" fontId="4" fillId="0" borderId="0" xfId="0" applyNumberFormat="1" applyFont="1" applyAlignment="1" applyProtection="1">
      <alignment horizontal="left" vertical="top"/>
    </xf>
    <xf numFmtId="0" fontId="0" fillId="0" borderId="12" xfId="0" applyBorder="1" applyAlignment="1">
      <alignment horizontal="left" vertical="top" wrapText="1"/>
    </xf>
    <xf numFmtId="9" fontId="0" fillId="0" borderId="12" xfId="7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9" fontId="0" fillId="0" borderId="0" xfId="7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9" fontId="0" fillId="0" borderId="15" xfId="7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10" fontId="0" fillId="0" borderId="0" xfId="0" applyNumberFormat="1" applyAlignment="1">
      <alignment horizontal="left" vertical="top"/>
    </xf>
    <xf numFmtId="0" fontId="0" fillId="0" borderId="9" xfId="0" applyBorder="1" applyAlignment="1">
      <alignment horizontal="left" vertical="top"/>
    </xf>
    <xf numFmtId="9" fontId="0" fillId="0" borderId="9" xfId="7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9" fontId="0" fillId="0" borderId="9" xfId="7" applyFont="1" applyBorder="1" applyAlignment="1">
      <alignment horizontal="left" vertical="top"/>
    </xf>
    <xf numFmtId="0" fontId="0" fillId="5" borderId="11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  <xf numFmtId="0" fontId="4" fillId="3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6" fillId="4" borderId="1" xfId="0" applyNumberFormat="1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5" fillId="2" borderId="3" xfId="0" applyFont="1" applyFill="1" applyBorder="1" applyAlignment="1" applyProtection="1">
      <alignment vertical="center" wrapText="1"/>
      <protection hidden="1"/>
    </xf>
    <xf numFmtId="4" fontId="15" fillId="2" borderId="3" xfId="0" applyNumberFormat="1" applyFont="1" applyFill="1" applyBorder="1" applyAlignment="1" applyProtection="1">
      <alignment vertical="center" wrapText="1"/>
      <protection hidden="1"/>
    </xf>
    <xf numFmtId="0" fontId="13" fillId="4" borderId="21" xfId="0" applyNumberFormat="1" applyFont="1" applyFill="1" applyBorder="1" applyAlignment="1" applyProtection="1">
      <alignment vertical="center" wrapText="1"/>
      <protection locked="0" hidden="1"/>
    </xf>
    <xf numFmtId="49" fontId="13" fillId="4" borderId="3" xfId="0" applyNumberFormat="1" applyFont="1" applyFill="1" applyBorder="1" applyAlignment="1" applyProtection="1">
      <alignment vertical="center" wrapText="1"/>
      <protection locked="0" hidden="1"/>
    </xf>
    <xf numFmtId="0" fontId="13" fillId="4" borderId="3" xfId="0" applyNumberFormat="1" applyFont="1" applyFill="1" applyBorder="1" applyAlignment="1" applyProtection="1">
      <alignment vertical="center" wrapText="1"/>
      <protection locked="0" hidden="1"/>
    </xf>
    <xf numFmtId="166" fontId="13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9" fontId="13" fillId="4" borderId="3" xfId="7" applyFont="1" applyFill="1" applyBorder="1" applyAlignment="1" applyProtection="1">
      <alignment vertical="center" wrapText="1"/>
      <protection locked="0" hidden="1"/>
    </xf>
    <xf numFmtId="43" fontId="13" fillId="4" borderId="3" xfId="6" applyFont="1" applyFill="1" applyBorder="1" applyAlignment="1" applyProtection="1">
      <alignment vertical="center" wrapText="1"/>
      <protection locked="0" hidden="1"/>
    </xf>
    <xf numFmtId="4" fontId="13" fillId="4" borderId="3" xfId="0" applyNumberFormat="1" applyFont="1" applyFill="1" applyBorder="1" applyAlignment="1" applyProtection="1">
      <alignment vertical="center" wrapText="1"/>
      <protection locked="0" hidden="1"/>
    </xf>
    <xf numFmtId="14" fontId="13" fillId="4" borderId="3" xfId="0" applyNumberFormat="1" applyFont="1" applyFill="1" applyBorder="1" applyAlignment="1" applyProtection="1">
      <alignment vertical="center" wrapText="1"/>
      <protection locked="0" hidden="1"/>
    </xf>
    <xf numFmtId="4" fontId="13" fillId="3" borderId="3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20" xfId="0" applyNumberFormat="1" applyFont="1" applyFill="1" applyBorder="1" applyAlignment="1" applyProtection="1">
      <alignment horizontal="right" vertical="center" wrapText="1"/>
      <protection locked="0" hidden="1"/>
    </xf>
    <xf numFmtId="0" fontId="13" fillId="3" borderId="20" xfId="0" applyFont="1" applyFill="1" applyBorder="1" applyAlignment="1" applyProtection="1">
      <alignment vertical="center" wrapText="1"/>
      <protection locked="0" hidden="1"/>
    </xf>
    <xf numFmtId="0" fontId="13" fillId="4" borderId="7" xfId="0" applyNumberFormat="1" applyFont="1" applyFill="1" applyBorder="1" applyAlignment="1" applyProtection="1">
      <alignment vertical="center" wrapText="1"/>
      <protection locked="0" hidden="1"/>
    </xf>
    <xf numFmtId="49" fontId="13" fillId="4" borderId="1" xfId="0" applyNumberFormat="1" applyFont="1" applyFill="1" applyBorder="1" applyAlignment="1" applyProtection="1">
      <alignment vertical="center" wrapText="1"/>
      <protection locked="0" hidden="1"/>
    </xf>
    <xf numFmtId="0" fontId="13" fillId="4" borderId="1" xfId="0" applyNumberFormat="1" applyFont="1" applyFill="1" applyBorder="1" applyAlignment="1" applyProtection="1">
      <alignment vertical="center" wrapText="1"/>
      <protection locked="0" hidden="1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13" fillId="4" borderId="1" xfId="7" applyFont="1" applyFill="1" applyBorder="1" applyAlignment="1" applyProtection="1">
      <alignment vertical="center" wrapText="1"/>
      <protection locked="0" hidden="1"/>
    </xf>
    <xf numFmtId="43" fontId="13" fillId="4" borderId="1" xfId="6" applyFont="1" applyFill="1" applyBorder="1" applyAlignment="1" applyProtection="1">
      <alignment vertical="center" wrapText="1"/>
      <protection locked="0" hidden="1"/>
    </xf>
    <xf numFmtId="4" fontId="13" fillId="4" borderId="1" xfId="0" applyNumberFormat="1" applyFont="1" applyFill="1" applyBorder="1" applyAlignment="1" applyProtection="1">
      <alignment vertical="center" wrapText="1"/>
      <protection locked="0" hidden="1"/>
    </xf>
    <xf numFmtId="14" fontId="13" fillId="4" borderId="1" xfId="0" applyNumberFormat="1" applyFont="1" applyFill="1" applyBorder="1" applyAlignment="1" applyProtection="1">
      <alignment vertical="center" wrapText="1"/>
      <protection locked="0" hidden="1"/>
    </xf>
    <xf numFmtId="4" fontId="13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5" xfId="0" applyNumberFormat="1" applyFont="1" applyFill="1" applyBorder="1" applyAlignment="1" applyProtection="1">
      <alignment horizontal="right" vertical="center" wrapText="1"/>
      <protection locked="0" hidden="1"/>
    </xf>
    <xf numFmtId="0" fontId="13" fillId="3" borderId="5" xfId="0" applyFont="1" applyFill="1" applyBorder="1" applyAlignment="1" applyProtection="1">
      <alignment vertical="center" wrapText="1"/>
      <protection locked="0" hidden="1"/>
    </xf>
    <xf numFmtId="0" fontId="13" fillId="4" borderId="24" xfId="0" applyNumberFormat="1" applyFont="1" applyFill="1" applyBorder="1" applyAlignment="1" applyProtection="1">
      <alignment vertical="center" wrapText="1"/>
      <protection locked="0" hidden="1"/>
    </xf>
    <xf numFmtId="49" fontId="13" fillId="4" borderId="2" xfId="0" applyNumberFormat="1" applyFont="1" applyFill="1" applyBorder="1" applyAlignment="1" applyProtection="1">
      <alignment vertical="center" wrapText="1"/>
      <protection locked="0" hidden="1"/>
    </xf>
    <xf numFmtId="0" fontId="13" fillId="4" borderId="2" xfId="0" applyNumberFormat="1" applyFont="1" applyFill="1" applyBorder="1" applyAlignment="1" applyProtection="1">
      <alignment vertical="center" wrapText="1"/>
      <protection locked="0" hidden="1"/>
    </xf>
    <xf numFmtId="165" fontId="13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9" fontId="13" fillId="4" borderId="2" xfId="7" applyFont="1" applyFill="1" applyBorder="1" applyAlignment="1" applyProtection="1">
      <alignment vertical="center" wrapText="1"/>
      <protection locked="0" hidden="1"/>
    </xf>
    <xf numFmtId="43" fontId="13" fillId="4" borderId="2" xfId="6" applyFont="1" applyFill="1" applyBorder="1" applyAlignment="1" applyProtection="1">
      <alignment vertical="center" wrapText="1"/>
      <protection locked="0" hidden="1"/>
    </xf>
    <xf numFmtId="4" fontId="13" fillId="4" borderId="2" xfId="0" applyNumberFormat="1" applyFont="1" applyFill="1" applyBorder="1" applyAlignment="1" applyProtection="1">
      <alignment vertical="center" wrapText="1"/>
      <protection locked="0" hidden="1"/>
    </xf>
    <xf numFmtId="14" fontId="13" fillId="4" borderId="2" xfId="0" applyNumberFormat="1" applyFont="1" applyFill="1" applyBorder="1" applyAlignment="1" applyProtection="1">
      <alignment vertical="center" wrapText="1"/>
      <protection locked="0" hidden="1"/>
    </xf>
    <xf numFmtId="4" fontId="13" fillId="3" borderId="2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23" xfId="0" applyNumberFormat="1" applyFont="1" applyFill="1" applyBorder="1" applyAlignment="1" applyProtection="1">
      <alignment horizontal="right" vertical="center" wrapText="1"/>
      <protection locked="0" hidden="1"/>
    </xf>
    <xf numFmtId="0" fontId="13" fillId="3" borderId="23" xfId="0" applyFont="1" applyFill="1" applyBorder="1" applyAlignment="1" applyProtection="1">
      <alignment vertical="center" wrapText="1"/>
      <protection locked="0" hidden="1"/>
    </xf>
    <xf numFmtId="0" fontId="22" fillId="3" borderId="0" xfId="0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center" vertical="top" wrapText="1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Protection="1">
      <protection hidden="1"/>
    </xf>
    <xf numFmtId="0" fontId="13" fillId="4" borderId="21" xfId="0" applyNumberFormat="1" applyFont="1" applyFill="1" applyBorder="1" applyAlignment="1" applyProtection="1">
      <alignment vertical="center" wrapText="1"/>
      <protection hidden="1"/>
    </xf>
    <xf numFmtId="49" fontId="13" fillId="4" borderId="3" xfId="0" applyNumberFormat="1" applyFont="1" applyFill="1" applyBorder="1" applyAlignment="1" applyProtection="1">
      <alignment vertical="center" wrapText="1"/>
      <protection hidden="1"/>
    </xf>
    <xf numFmtId="0" fontId="13" fillId="4" borderId="3" xfId="0" applyNumberFormat="1" applyFont="1" applyFill="1" applyBorder="1" applyAlignment="1" applyProtection="1">
      <alignment vertical="center" wrapText="1"/>
      <protection hidden="1"/>
    </xf>
    <xf numFmtId="14" fontId="13" fillId="4" borderId="3" xfId="0" applyNumberFormat="1" applyFont="1" applyFill="1" applyBorder="1" applyAlignment="1" applyProtection="1">
      <alignment vertical="center" wrapText="1"/>
      <protection hidden="1"/>
    </xf>
    <xf numFmtId="49" fontId="13" fillId="4" borderId="3" xfId="0" applyNumberFormat="1" applyFont="1" applyFill="1" applyBorder="1" applyAlignment="1" applyProtection="1">
      <alignment horizontal="right" vertical="center" wrapText="1"/>
      <protection hidden="1"/>
    </xf>
    <xf numFmtId="4" fontId="13" fillId="4" borderId="3" xfId="0" applyNumberFormat="1" applyFont="1" applyFill="1" applyBorder="1" applyAlignment="1" applyProtection="1">
      <alignment vertical="center" wrapText="1"/>
      <protection hidden="1"/>
    </xf>
    <xf numFmtId="10" fontId="13" fillId="4" borderId="3" xfId="0" applyNumberFormat="1" applyFont="1" applyFill="1" applyBorder="1" applyAlignment="1" applyProtection="1">
      <alignment vertical="center" wrapText="1"/>
      <protection hidden="1"/>
    </xf>
    <xf numFmtId="4" fontId="13" fillId="3" borderId="3" xfId="0" applyNumberFormat="1" applyFont="1" applyFill="1" applyBorder="1" applyAlignment="1" applyProtection="1">
      <alignment vertical="center" wrapText="1"/>
      <protection hidden="1"/>
    </xf>
    <xf numFmtId="4" fontId="13" fillId="3" borderId="20" xfId="0" applyNumberFormat="1" applyFont="1" applyFill="1" applyBorder="1" applyAlignment="1" applyProtection="1">
      <alignment vertical="center" wrapText="1"/>
      <protection hidden="1"/>
    </xf>
    <xf numFmtId="0" fontId="13" fillId="3" borderId="20" xfId="0" applyFont="1" applyFill="1" applyBorder="1" applyAlignment="1" applyProtection="1">
      <alignment vertical="center" wrapText="1"/>
      <protection hidden="1"/>
    </xf>
    <xf numFmtId="0" fontId="4" fillId="3" borderId="22" xfId="0" applyFont="1" applyFill="1" applyBorder="1" applyProtection="1">
      <protection hidden="1"/>
    </xf>
    <xf numFmtId="0" fontId="15" fillId="3" borderId="0" xfId="0" applyFont="1" applyFill="1" applyBorder="1" applyAlignment="1" applyProtection="1">
      <alignment horizontal="right" vertical="center" wrapText="1"/>
      <protection hidden="1"/>
    </xf>
    <xf numFmtId="2" fontId="4" fillId="0" borderId="0" xfId="0" applyNumberFormat="1" applyFont="1" applyBorder="1" applyProtection="1">
      <protection hidden="1"/>
    </xf>
    <xf numFmtId="10" fontId="13" fillId="4" borderId="1" xfId="0" applyNumberFormat="1" applyFont="1" applyFill="1" applyBorder="1" applyAlignment="1" applyProtection="1">
      <alignment vertical="center" wrapText="1"/>
      <protection locked="0" hidden="1"/>
    </xf>
    <xf numFmtId="0" fontId="16" fillId="3" borderId="1" xfId="0" applyFont="1" applyFill="1" applyBorder="1" applyAlignment="1" applyProtection="1">
      <alignment vertical="center" wrapText="1"/>
      <protection locked="0" hidden="1"/>
    </xf>
    <xf numFmtId="0" fontId="4" fillId="3" borderId="0" xfId="0" applyFont="1" applyFill="1" applyProtection="1">
      <protection locked="0" hidden="1"/>
    </xf>
    <xf numFmtId="0" fontId="4" fillId="3" borderId="0" xfId="0" applyFont="1" applyFill="1" applyBorder="1" applyProtection="1">
      <protection locked="0"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4" fillId="4" borderId="1" xfId="2" applyFont="1" applyFill="1" applyBorder="1" applyAlignment="1" applyProtection="1">
      <alignment horizontal="left" vertical="top" wrapText="1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0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14" fontId="11" fillId="3" borderId="0" xfId="0" applyNumberFormat="1" applyFont="1" applyFill="1" applyBorder="1" applyAlignment="1" applyProtection="1">
      <protection hidden="1"/>
    </xf>
    <xf numFmtId="0" fontId="13" fillId="3" borderId="0" xfId="0" applyFont="1" applyFill="1" applyBorder="1" applyProtection="1">
      <protection hidden="1"/>
    </xf>
    <xf numFmtId="14" fontId="11" fillId="3" borderId="0" xfId="0" applyNumberFormat="1" applyFont="1" applyFill="1" applyBorder="1" applyAlignment="1" applyProtection="1">
      <alignment horizontal="righ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0" fontId="14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9" fontId="10" fillId="3" borderId="1" xfId="7" applyFont="1" applyFill="1" applyBorder="1" applyAlignment="1" applyProtection="1">
      <alignment horizontal="center" wrapText="1"/>
      <protection hidden="1"/>
    </xf>
    <xf numFmtId="0" fontId="0" fillId="3" borderId="0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43" fontId="18" fillId="3" borderId="1" xfId="6" applyFont="1" applyFill="1" applyBorder="1" applyAlignment="1" applyProtection="1">
      <alignment horizontal="right"/>
      <protection hidden="1"/>
    </xf>
    <xf numFmtId="4" fontId="18" fillId="3" borderId="1" xfId="0" applyNumberFormat="1" applyFont="1" applyFill="1" applyBorder="1" applyAlignment="1" applyProtection="1">
      <alignment horizontal="right"/>
      <protection hidden="1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horizontal="right" vertical="center" wrapText="1"/>
      <protection hidden="1"/>
    </xf>
    <xf numFmtId="43" fontId="15" fillId="2" borderId="1" xfId="6" applyFont="1" applyFill="1" applyBorder="1" applyAlignment="1" applyProtection="1">
      <alignment horizontal="righ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3" fillId="3" borderId="0" xfId="0" applyFont="1" applyFill="1" applyBorder="1" applyAlignment="1" applyProtection="1"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vertical="center" wrapText="1"/>
      <protection hidden="1"/>
    </xf>
    <xf numFmtId="43" fontId="15" fillId="0" borderId="1" xfId="6" applyFont="1" applyFill="1" applyBorder="1" applyAlignment="1" applyProtection="1">
      <alignment horizontal="right" vertical="center" wrapText="1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" fontId="11" fillId="4" borderId="1" xfId="0" applyNumberFormat="1" applyFont="1" applyFill="1" applyBorder="1" applyAlignment="1" applyProtection="1">
      <alignment horizontal="center"/>
      <protection locked="0" hidden="1"/>
    </xf>
    <xf numFmtId="14" fontId="11" fillId="4" borderId="1" xfId="0" applyNumberFormat="1" applyFont="1" applyFill="1" applyBorder="1" applyAlignment="1" applyProtection="1">
      <alignment horizontal="center"/>
      <protection locked="0" hidden="1"/>
    </xf>
    <xf numFmtId="9" fontId="10" fillId="3" borderId="1" xfId="7" applyFont="1" applyFill="1" applyBorder="1" applyAlignment="1" applyProtection="1">
      <alignment horizontal="center" wrapText="1"/>
      <protection locked="0" hidden="1"/>
    </xf>
    <xf numFmtId="4" fontId="18" fillId="4" borderId="1" xfId="0" applyNumberFormat="1" applyFont="1" applyFill="1" applyBorder="1" applyAlignment="1" applyProtection="1">
      <alignment horizontal="right"/>
      <protection locked="0" hidden="1"/>
    </xf>
    <xf numFmtId="0" fontId="27" fillId="3" borderId="0" xfId="0" applyNumberFormat="1" applyFont="1" applyFill="1" applyBorder="1" applyAlignment="1" applyProtection="1">
      <alignment horizontal="left" vertical="top" wrapText="1"/>
      <protection hidden="1"/>
    </xf>
    <xf numFmtId="0" fontId="15" fillId="3" borderId="19" xfId="0" applyFont="1" applyFill="1" applyBorder="1" applyAlignment="1" applyProtection="1">
      <alignment horizontal="right" wrapText="1"/>
      <protection hidden="1"/>
    </xf>
    <xf numFmtId="0" fontId="15" fillId="3" borderId="8" xfId="0" applyFont="1" applyFill="1" applyBorder="1" applyAlignment="1" applyProtection="1">
      <alignment horizontal="right" wrapText="1"/>
      <protection hidden="1"/>
    </xf>
    <xf numFmtId="0" fontId="11" fillId="2" borderId="0" xfId="0" applyFont="1" applyFill="1" applyBorder="1" applyAlignment="1" applyProtection="1">
      <alignment horizontal="left" wrapText="1"/>
      <protection hidden="1"/>
    </xf>
    <xf numFmtId="0" fontId="11" fillId="2" borderId="8" xfId="0" applyFont="1" applyFill="1" applyBorder="1" applyAlignment="1" applyProtection="1">
      <alignment horizontal="left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24" fillId="3" borderId="0" xfId="0" applyFont="1" applyFill="1" applyBorder="1" applyAlignment="1" applyProtection="1">
      <alignment horizontal="left" vertical="center" wrapText="1"/>
      <protection hidden="1"/>
    </xf>
    <xf numFmtId="0" fontId="26" fillId="3" borderId="0" xfId="0" applyFont="1" applyFill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167" fontId="11" fillId="2" borderId="5" xfId="0" applyNumberFormat="1" applyFont="1" applyFill="1" applyBorder="1" applyAlignment="1" applyProtection="1">
      <alignment horizontal="left"/>
      <protection hidden="1"/>
    </xf>
    <xf numFmtId="167" fontId="11" fillId="2" borderId="6" xfId="0" applyNumberFormat="1" applyFont="1" applyFill="1" applyBorder="1" applyAlignment="1" applyProtection="1">
      <alignment horizontal="left"/>
      <protection hidden="1"/>
    </xf>
    <xf numFmtId="167" fontId="11" fillId="2" borderId="7" xfId="0" applyNumberFormat="1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0" fontId="11" fillId="2" borderId="5" xfId="0" applyFont="1" applyFill="1" applyBorder="1" applyAlignment="1" applyProtection="1">
      <alignment horizontal="left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167" fontId="11" fillId="2" borderId="5" xfId="0" applyNumberFormat="1" applyFont="1" applyFill="1" applyBorder="1" applyAlignment="1" applyProtection="1">
      <alignment horizontal="left" wrapText="1"/>
      <protection hidden="1"/>
    </xf>
    <xf numFmtId="167" fontId="11" fillId="2" borderId="6" xfId="0" applyNumberFormat="1" applyFont="1" applyFill="1" applyBorder="1" applyAlignment="1" applyProtection="1">
      <alignment horizontal="left" wrapText="1"/>
      <protection hidden="1"/>
    </xf>
    <xf numFmtId="167" fontId="11" fillId="2" borderId="7" xfId="0" applyNumberFormat="1" applyFont="1" applyFill="1" applyBorder="1" applyAlignment="1" applyProtection="1">
      <alignment horizontal="left" wrapText="1"/>
      <protection hidden="1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1" hidden="1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m\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0" hidden="1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le6" displayName="Tabelle6" ref="A13:L35" headerRowCount="0" totalsRowShown="0" headerRowDxfId="50" dataDxfId="48" headerRowBorderDxfId="49" tableBorderDxfId="47" totalsRowBorderDxfId="46">
  <tableColumns count="12">
    <tableColumn id="1" name="Spalte1" headerRowDxfId="45" dataDxfId="44">
      <calculatedColumnFormula>ROW()-12</calculatedColumnFormula>
    </tableColumn>
    <tableColumn id="2" name="Spalte2" headerRowDxfId="43" dataDxfId="42"/>
    <tableColumn id="3" name="Spalte3" headerRowDxfId="41" dataDxfId="40"/>
    <tableColumn id="4" name="Spalte4" headerRowDxfId="39" dataDxfId="38"/>
    <tableColumn id="5" name="Spalte5" headerRowDxfId="37" dataDxfId="36"/>
    <tableColumn id="6" name="Spalte6" headerRowDxfId="35" dataDxfId="34" headerRowCellStyle="Prozent" dataCellStyle="Prozent"/>
    <tableColumn id="7" name="Spalte7" headerRowDxfId="33" dataDxfId="32" headerRowCellStyle="Komma" dataCellStyle="Komma"/>
    <tableColumn id="8" name="Spalte8" headerRowDxfId="31" dataDxfId="30"/>
    <tableColumn id="9" name="Spalte9" headerRowDxfId="29" dataDxfId="28"/>
    <tableColumn id="10" name="Spalte10" headerRowDxfId="27" dataDxfId="26">
      <calculatedColumnFormula>H13</calculatedColumnFormula>
    </tableColumn>
    <tableColumn id="12" name="Spalte12" headerRowDxfId="25" dataDxfId="24"/>
    <tableColumn id="11" name="Spalte11" headerRowDxfId="23" dataDxfId="22"/>
  </tableColumns>
  <tableStyleInfo name="Tabellenformat 1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2:N31" totalsRowShown="0" headerRowDxfId="18" dataDxfId="16" headerRowBorderDxfId="17" tableBorderDxfId="15" totalsRowBorderDxfId="14">
  <autoFilter ref="A12:N31"/>
  <tableColumns count="14">
    <tableColumn id="1" name="Spalte1" dataDxfId="13">
      <calculatedColumnFormula>ROW()-12</calculatedColumnFormula>
    </tableColumn>
    <tableColumn id="2" name="Spalte2" dataDxfId="12"/>
    <tableColumn id="3" name="Spalte3" dataDxfId="11"/>
    <tableColumn id="4" name="Spalte4" dataDxfId="10"/>
    <tableColumn id="5" name="Spalte5" dataDxfId="9">
      <calculatedColumnFormula>IF($C13="pauschalierte Investitionen","keine Angabe notwendig"," ")</calculatedColumnFormula>
    </tableColumn>
    <tableColumn id="6" name="Spalte6" dataDxfId="8"/>
    <tableColumn id="7" name="Spalte7" dataDxfId="7">
      <calculatedColumnFormula>IF(AND(C13="pauschalierte Investitionen",$G$10="Lieferscheinnummer"),"Bitte fügen Sie dem Auszahlungsantrag ein Foto bei."," ")</calculatedColumnFormula>
    </tableColumn>
    <tableColumn id="8" name="Spalte8" dataDxfId="6"/>
    <tableColumn id="9" name="Spalte9" dataDxfId="5"/>
    <tableColumn id="10" name="Spalte10" dataDxfId="4">
      <calculatedColumnFormula>IF($C13="pauschalierte Investitionen","0,00",)</calculatedColumnFormula>
    </tableColumn>
    <tableColumn id="11" name="Spalte11" dataDxfId="3"/>
    <tableColumn id="12" name="Spalte12" dataDxfId="2">
      <calculatedColumnFormula>IF(C13="pauschalierte Investitionen",(H13+(H13*I13)),IF(K13&gt;0,($H13-($H13*$J13))+(($H13-($H13*$J13))*$I13),"0,00"))</calculatedColumnFormula>
    </tableColumn>
    <tableColumn id="15" name="Spalte122" dataDxfId="1"/>
    <tableColumn id="13" name="Spalte13" dataDxfId="0">
      <calculatedColumnFormula>IF(AND($C13="pauschalierte Investitionen",$G$10="Lieferscheinnummer"),"Hinweis: Bitte fügen Sie dem Auszahlungsantrag den Lieferschein und ein Foto der Investition bei."," ")</calculatedColumnFormula>
    </tableColumn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43"/>
  <sheetViews>
    <sheetView showGridLines="0" tabSelected="1" topLeftCell="A4" zoomScale="90" zoomScaleNormal="90" workbookViewId="0">
      <selection activeCell="B28" sqref="B28"/>
    </sheetView>
  </sheetViews>
  <sheetFormatPr baseColWidth="10" defaultColWidth="11.5703125" defaultRowHeight="15" x14ac:dyDescent="0.25"/>
  <cols>
    <col min="1" max="1" width="58.28515625" style="42" customWidth="1"/>
    <col min="2" max="2" width="20" style="42" customWidth="1"/>
    <col min="3" max="3" width="21.7109375" style="42" customWidth="1"/>
    <col min="4" max="4" width="8.42578125" style="42" customWidth="1"/>
    <col min="5" max="5" width="25" style="42" customWidth="1"/>
    <col min="6" max="6" width="7.28515625" style="104" customWidth="1"/>
    <col min="7" max="7" width="53.28515625" style="153" customWidth="1"/>
    <col min="8" max="8" width="13.28515625" style="104" bestFit="1" customWidth="1"/>
    <col min="9" max="9" width="16" style="106" customWidth="1"/>
    <col min="10" max="10" width="36.28515625" style="106" customWidth="1"/>
    <col min="11" max="11" width="29.42578125" style="111" bestFit="1" customWidth="1"/>
    <col min="12" max="12" width="11.42578125" style="111"/>
    <col min="13" max="13" width="47.85546875" style="111" bestFit="1" customWidth="1"/>
    <col min="14" max="16384" width="11.5703125" style="42"/>
  </cols>
  <sheetData>
    <row r="1" spans="1:13" s="104" customFormat="1" x14ac:dyDescent="0.25">
      <c r="G1" s="105"/>
      <c r="I1" s="106"/>
      <c r="J1" s="106"/>
      <c r="K1" s="106"/>
      <c r="L1" s="106"/>
      <c r="M1" s="106"/>
    </row>
    <row r="2" spans="1:13" s="104" customFormat="1" x14ac:dyDescent="0.25">
      <c r="G2" s="105"/>
      <c r="I2" s="106"/>
      <c r="J2" s="106"/>
      <c r="K2" s="106"/>
      <c r="L2" s="106"/>
      <c r="M2" s="106"/>
    </row>
    <row r="3" spans="1:13" ht="57" x14ac:dyDescent="0.25">
      <c r="A3" s="161" t="s">
        <v>46</v>
      </c>
      <c r="B3" s="162"/>
      <c r="C3" s="154"/>
      <c r="D3" s="107" t="s">
        <v>5</v>
      </c>
      <c r="E3" s="155"/>
      <c r="F3" s="108"/>
      <c r="G3" s="109" t="s">
        <v>29</v>
      </c>
      <c r="H3" s="27"/>
      <c r="I3" s="110"/>
      <c r="J3" s="110"/>
      <c r="L3" s="112"/>
    </row>
    <row r="4" spans="1:13" ht="15.75" x14ac:dyDescent="0.25">
      <c r="A4" s="113"/>
      <c r="B4" s="30"/>
      <c r="C4" s="114"/>
      <c r="D4" s="35"/>
      <c r="E4" s="35"/>
      <c r="F4" s="108"/>
      <c r="G4" s="115"/>
      <c r="H4" s="116"/>
      <c r="I4" s="116"/>
      <c r="J4" s="116"/>
      <c r="K4" s="117"/>
    </row>
    <row r="5" spans="1:13" ht="43.5" x14ac:dyDescent="0.25">
      <c r="A5" s="165" t="s">
        <v>31</v>
      </c>
      <c r="B5" s="165"/>
      <c r="C5" s="165"/>
      <c r="D5" s="165"/>
      <c r="E5" s="165"/>
      <c r="F5" s="108"/>
      <c r="G5" s="118" t="s">
        <v>30</v>
      </c>
      <c r="H5" s="119"/>
      <c r="I5" s="120"/>
      <c r="J5" s="120"/>
    </row>
    <row r="6" spans="1:13" x14ac:dyDescent="0.25">
      <c r="A6" s="35"/>
      <c r="B6" s="35"/>
      <c r="C6" s="35"/>
      <c r="D6" s="35"/>
      <c r="E6" s="35"/>
      <c r="F6" s="35"/>
      <c r="G6" s="121"/>
      <c r="H6" s="27"/>
      <c r="I6" s="110"/>
      <c r="J6" s="110"/>
    </row>
    <row r="7" spans="1:13" x14ac:dyDescent="0.25">
      <c r="A7" s="122" t="s">
        <v>32</v>
      </c>
      <c r="B7" s="163"/>
      <c r="C7" s="163"/>
      <c r="D7" s="163"/>
      <c r="E7" s="123"/>
      <c r="F7" s="123"/>
      <c r="G7" s="124"/>
      <c r="H7" s="27"/>
      <c r="I7" s="110"/>
      <c r="J7" s="110"/>
    </row>
    <row r="8" spans="1:13" ht="41.25" customHeight="1" x14ac:dyDescent="0.25">
      <c r="A8" s="122" t="s">
        <v>86</v>
      </c>
      <c r="B8" s="163"/>
      <c r="C8" s="163"/>
      <c r="D8" s="163"/>
      <c r="E8" s="123"/>
      <c r="F8" s="123"/>
      <c r="G8" s="124"/>
      <c r="H8" s="27"/>
      <c r="I8" s="110"/>
      <c r="J8" s="110"/>
    </row>
    <row r="9" spans="1:13" ht="30.75" customHeight="1" x14ac:dyDescent="0.25">
      <c r="A9" s="122" t="s">
        <v>3</v>
      </c>
      <c r="B9" s="163"/>
      <c r="C9" s="163"/>
      <c r="D9" s="163"/>
      <c r="E9" s="125"/>
      <c r="F9" s="126"/>
      <c r="G9" s="127"/>
      <c r="H9" s="128"/>
      <c r="I9" s="129"/>
      <c r="J9" s="129"/>
    </row>
    <row r="10" spans="1:13" ht="43.5" x14ac:dyDescent="0.25">
      <c r="A10" s="130" t="s">
        <v>37</v>
      </c>
      <c r="B10" s="164"/>
      <c r="C10" s="164"/>
      <c r="D10" s="164"/>
      <c r="E10" s="123"/>
      <c r="F10" s="126"/>
      <c r="G10" s="118" t="s">
        <v>114</v>
      </c>
      <c r="H10" s="131"/>
      <c r="I10" s="110"/>
      <c r="J10" s="110"/>
    </row>
    <row r="11" spans="1:13" ht="51" customHeight="1" x14ac:dyDescent="0.25">
      <c r="A11" s="130" t="s">
        <v>45</v>
      </c>
      <c r="B11" s="163"/>
      <c r="C11" s="163"/>
      <c r="D11" s="163"/>
      <c r="E11" s="123"/>
      <c r="F11" s="126"/>
      <c r="G11" s="30"/>
      <c r="H11" s="131"/>
      <c r="I11" s="110"/>
      <c r="J11" s="110"/>
    </row>
    <row r="12" spans="1:13" x14ac:dyDescent="0.25">
      <c r="A12" s="35"/>
      <c r="B12" s="35"/>
      <c r="C12" s="41"/>
      <c r="D12" s="35"/>
      <c r="E12" s="35"/>
      <c r="F12" s="126"/>
      <c r="G12" s="124"/>
      <c r="H12" s="27"/>
      <c r="I12" s="110"/>
      <c r="J12" s="110"/>
    </row>
    <row r="13" spans="1:13" x14ac:dyDescent="0.25">
      <c r="A13" s="30" t="s">
        <v>125</v>
      </c>
      <c r="B13" s="132" t="s">
        <v>16</v>
      </c>
      <c r="C13" s="155"/>
      <c r="D13" s="132" t="s">
        <v>6</v>
      </c>
      <c r="E13" s="155"/>
      <c r="F13" s="126"/>
      <c r="G13" s="124"/>
      <c r="H13" s="27"/>
      <c r="I13" s="110"/>
      <c r="J13" s="110"/>
    </row>
    <row r="14" spans="1:13" x14ac:dyDescent="0.25">
      <c r="A14" s="30" t="s">
        <v>126</v>
      </c>
      <c r="B14" s="132" t="s">
        <v>16</v>
      </c>
      <c r="C14" s="155"/>
      <c r="D14" s="132" t="s">
        <v>6</v>
      </c>
      <c r="E14" s="155"/>
      <c r="F14" s="126"/>
      <c r="G14" s="124"/>
      <c r="H14" s="27"/>
      <c r="I14" s="110"/>
      <c r="J14" s="110"/>
    </row>
    <row r="15" spans="1:13" x14ac:dyDescent="0.25">
      <c r="A15" s="35"/>
      <c r="B15" s="35"/>
      <c r="C15" s="41"/>
      <c r="D15" s="35"/>
      <c r="E15" s="41"/>
      <c r="F15" s="126"/>
      <c r="G15" s="124"/>
      <c r="H15" s="27"/>
      <c r="I15" s="110"/>
      <c r="J15" s="110"/>
    </row>
    <row r="16" spans="1:13" x14ac:dyDescent="0.25">
      <c r="A16" s="133"/>
      <c r="B16" s="35"/>
      <c r="C16" s="35"/>
      <c r="D16" s="35"/>
      <c r="E16" s="35"/>
      <c r="F16" s="126"/>
      <c r="G16" s="134"/>
      <c r="H16" s="27"/>
    </row>
    <row r="17" spans="1:8" ht="24.75" x14ac:dyDescent="0.25">
      <c r="A17" s="135" t="s">
        <v>33</v>
      </c>
      <c r="B17" s="136">
        <v>1</v>
      </c>
      <c r="C17" s="159" t="s">
        <v>62</v>
      </c>
      <c r="D17" s="160"/>
      <c r="E17" s="156"/>
      <c r="F17" s="126"/>
      <c r="G17" s="124"/>
      <c r="H17" s="27"/>
    </row>
    <row r="18" spans="1:8" x14ac:dyDescent="0.25">
      <c r="A18" s="126"/>
      <c r="B18" s="126"/>
      <c r="C18" s="126"/>
      <c r="D18" s="126"/>
      <c r="E18" s="126"/>
      <c r="F18" s="126"/>
      <c r="G18" s="124"/>
      <c r="H18" s="27"/>
    </row>
    <row r="19" spans="1:8" x14ac:dyDescent="0.25">
      <c r="A19" s="137"/>
      <c r="B19" s="137"/>
      <c r="C19" s="137"/>
      <c r="D19" s="126"/>
      <c r="E19" s="126"/>
      <c r="F19" s="126"/>
      <c r="G19" s="124"/>
      <c r="H19" s="35"/>
    </row>
    <row r="20" spans="1:8" ht="48" x14ac:dyDescent="0.25">
      <c r="A20" s="135"/>
      <c r="B20" s="138" t="s">
        <v>34</v>
      </c>
      <c r="C20" s="139" t="s">
        <v>8</v>
      </c>
      <c r="D20" s="126"/>
      <c r="E20" s="126"/>
      <c r="F20" s="126"/>
      <c r="G20" s="31"/>
      <c r="H20" s="35"/>
    </row>
    <row r="21" spans="1:8" ht="24" x14ac:dyDescent="0.25">
      <c r="A21" s="135"/>
      <c r="B21" s="140" t="s">
        <v>36</v>
      </c>
      <c r="C21" s="135" t="s">
        <v>7</v>
      </c>
      <c r="D21" s="126"/>
      <c r="E21" s="126"/>
      <c r="F21" s="126"/>
      <c r="G21" s="158" t="str">
        <f>IF(C3=1,IF(B26&gt;=100000,'Auswahllisten und NR'!A36,IF(AND(B26&lt;100000,B26&gt;0),'Auswahllisten und NR'!A37,IF(B26=0,"Hinweis: Bitte geben Sie die Angaben lt. Zuwendungsbescheid/ Zuweisungsschreiben ein.")))," ")</f>
        <v xml:space="preserve"> </v>
      </c>
      <c r="H21" s="35"/>
    </row>
    <row r="22" spans="1:8" x14ac:dyDescent="0.25">
      <c r="A22" s="135" t="s">
        <v>20</v>
      </c>
      <c r="B22" s="157"/>
      <c r="C22" s="141">
        <f>IF(Personalausgaben!$J36&gt;$B$22,$B$22,Personalausgaben!$J36)</f>
        <v>0</v>
      </c>
      <c r="D22" s="126"/>
      <c r="E22" s="126"/>
      <c r="F22" s="126"/>
      <c r="G22" s="158"/>
      <c r="H22" s="35"/>
    </row>
    <row r="23" spans="1:8" x14ac:dyDescent="0.25">
      <c r="A23" s="135" t="s">
        <v>94</v>
      </c>
      <c r="B23" s="157"/>
      <c r="C23" s="141">
        <f>IF(AND(B11='Auswahllisten und NR'!F4,(SUMIF('sonstige Ausgaben'!C13:C31,"Stipendien",'sonstige Ausgaben'!L13:L31)+SUMIF('sonstige Ausgaben'!C13:C31,"sonstige Ausgaben",'sonstige Ausgaben'!L13:L31)+SUMIF('sonstige Ausgaben'!C13:C31,"Sachausgaben",'sonstige Ausgaben'!L13:L31))&gt;B23),B23,(SUMIF('sonstige Ausgaben'!C13:C31,"Stipendien",'sonstige Ausgaben'!L13:L31)+SUMIF('sonstige Ausgaben'!C13:C31,"sonstige Ausgaben",'sonstige Ausgaben'!L13:L31)+SUMIF('sonstige Ausgaben'!C13:C31,"Sachausgaben",'sonstige Ausgaben'!L13:L31)))+IF(AND(OR(B11='Auswahllisten und NR'!F2,B11='Auswahllisten und NR'!F3),(SUMIF('sonstige Ausgaben'!C13:C31,"Sachausgaben/ sonstige Ausgaben",'sonstige Ausgaben'!L13:L31)+SUMIF('sonstige Ausgaben'!C13:C31,"Investitionen",'sonstige Ausgaben'!L13:L31)+SUMIF('sonstige Ausgaben'!C13:C31,"Kleinere Baumaßnahmen",'sonstige Ausgaben'!L13:L31)+SUMIF('sonstige Ausgaben'!C13:C31,"Große Baumaßnahmen im Wissenschaftsbereich",'sonstige Ausgaben'!L13:L31))&gt;B23),B23,(SUMIF('sonstige Ausgaben'!C13:C31,"Sachausgaben/ sonstige Ausgaben",'sonstige Ausgaben'!L13:L31)+SUMIF('sonstige Ausgaben'!C13:C31,"Investitionen",'sonstige Ausgaben'!L13:L31)+SUMIF('sonstige Ausgaben'!C13:C31,"Kleinere Baumaßnahmen",'sonstige Ausgaben'!L13:L31)+SUMIF('sonstige Ausgaben'!C13:C31,"Große Baumaßnahmen im Wissenschaftsbereich",'sonstige Ausgaben'!L13:L31)))</f>
        <v>0</v>
      </c>
      <c r="D23" s="126"/>
      <c r="E23" s="126"/>
      <c r="F23" s="126"/>
      <c r="G23" s="158"/>
      <c r="H23" s="35"/>
    </row>
    <row r="24" spans="1:8" x14ac:dyDescent="0.25">
      <c r="A24" s="135" t="s">
        <v>95</v>
      </c>
      <c r="B24" s="157"/>
      <c r="C24" s="141">
        <f>IF(SUMIF('sonstige Ausgaben'!C13:C31,"pauschalierte Investitionen",'sonstige Ausgaben'!L13:L31)&gt;$B$24,$B$24,(SUMIF('sonstige Ausgaben'!C13:C31,"pauschalierte Investitionen",'sonstige Ausgaben'!L13:L31)))</f>
        <v>0</v>
      </c>
      <c r="D24" s="126"/>
      <c r="E24" s="126"/>
      <c r="F24" s="126"/>
      <c r="G24" s="158"/>
      <c r="H24" s="35"/>
    </row>
    <row r="25" spans="1:8" x14ac:dyDescent="0.25">
      <c r="A25" s="135" t="str">
        <f>IF(NOT($B$8="Fraunhofer"),IF(B11='Auswahllisten und NR'!F2,"Restkostenpauschale",IF(B11='Auswahllisten und NR'!F3,"Restkostenpauschale",IF(B11='Auswahllisten und NR'!F4,"Restkostenpauschale",IF(B11=0," "))))," ")</f>
        <v xml:space="preserve"> </v>
      </c>
      <c r="B25" s="142" t="str">
        <f>IF(NOT($B$8="Fraunhofer"),IF($B$11=0,"0,00",IF($B$11='Auswahllisten und NR'!$F$2,($B$22*40%),IF($B$11='Auswahllisten und NR'!$F$3,($B$22*40%),IF($B$11='Auswahllisten und NR'!$F$4,($B$22*20%))))),"0,00")</f>
        <v>0,00</v>
      </c>
      <c r="C25" s="141" t="str">
        <f>IF(IF(IF(NOT($B$8="Fraunhofer"),IF($B$11=0,"0,00",IF($B$11='Auswahllisten und NR'!$F$2,($C$22*40%),IF($B$11='Auswahllisten und NR'!$F$3,($C$22*40%),IF($B$11='Auswahllisten und NR'!$F$4,($C$22*20%))))),"0,00")&gt;$B$25,$B$25,(IF(NOT($B$8="Fraunhofer"),IF($B$11=0,"0,00",IF($B$11='Auswahllisten und NR'!$F$2,($C$22*40%),IF($B$11='Auswahllisten und NR'!$F$3,($C$22*40%),IF($B$11='Auswahllisten und NR'!$F$4,($C$22*20%))))),"0,00")))&lt;0,0,IF(IF(NOT($B$8="Fraunhofer"),IF($B$11=0,"0,00",IF($B$11='Auswahllisten und NR'!$F$2,($C$22*40%),IF($B$11='Auswahllisten und NR'!$F$3,($C$22*40%),IF($B$11='Auswahllisten und NR'!$F$4,($C$22*20%))))),"0,00")&gt;$B$25,$B$25,(IF(NOT($B$8="Fraunhofer"),IF($B$11=0,"0,00",IF($B$11='Auswahllisten und NR'!$F$2,($C$22*40%),IF($B$11='Auswahllisten und NR'!$F$3,($C$22*40%),IF($B$11='Auswahllisten und NR'!$F$4,($C$22*20%))))),"0,00"))))</f>
        <v>0,00</v>
      </c>
      <c r="D25" s="126"/>
      <c r="E25" s="126"/>
      <c r="F25" s="126"/>
      <c r="G25" s="158"/>
      <c r="H25" s="35"/>
    </row>
    <row r="26" spans="1:8" x14ac:dyDescent="0.25">
      <c r="A26" s="143" t="s">
        <v>28</v>
      </c>
      <c r="B26" s="144">
        <f>SUM(B22:B25)</f>
        <v>0</v>
      </c>
      <c r="C26" s="145">
        <f>SUM(C22:C25)</f>
        <v>0</v>
      </c>
      <c r="D26" s="126"/>
      <c r="E26" s="126"/>
      <c r="F26" s="126"/>
      <c r="G26" s="158"/>
      <c r="H26" s="35"/>
    </row>
    <row r="27" spans="1:8" x14ac:dyDescent="0.25">
      <c r="A27" s="146" t="s">
        <v>35</v>
      </c>
      <c r="B27" s="45">
        <f>IF(E17&gt;0,($B$22+$B$23+B25+B24)*IF($B$17&gt;$E$17,$E$17,$B$17),($B$22+$B$23+B24+B25)*$B$17)</f>
        <v>0</v>
      </c>
      <c r="C27" s="145">
        <f>IF($E$17&gt;0,IF((($C$22+$C$23+$C$24+$C$25)*IF($B$17&gt;$E$17,$E$17,$B$17))&gt;$B$27,$B$27,(($C$22+$C$23+$C$24+$C$25)*IF($B$17&gt;$E$17,$E$17,$B$17))),IF((($C$22+$C$23+$C$24+$C$25)*$B$17)&gt;$B$27,$B$27,(($C$22+$C$23+$C$24+$C$25)*$B$17)))</f>
        <v>0</v>
      </c>
      <c r="D27" s="147"/>
      <c r="E27" s="126"/>
      <c r="F27" s="147"/>
      <c r="G27" s="158"/>
      <c r="H27" s="35"/>
    </row>
    <row r="28" spans="1:8" x14ac:dyDescent="0.25">
      <c r="A28" s="148" t="s">
        <v>27</v>
      </c>
      <c r="B28" s="149"/>
      <c r="C28" s="150">
        <f>$C$26-$C$27</f>
        <v>0</v>
      </c>
      <c r="D28" s="151"/>
      <c r="E28" s="126"/>
      <c r="F28" s="151"/>
      <c r="G28" s="152"/>
      <c r="H28" s="27"/>
    </row>
    <row r="29" spans="1:8" x14ac:dyDescent="0.25">
      <c r="A29" s="104"/>
      <c r="B29" s="104"/>
      <c r="C29" s="104"/>
      <c r="D29" s="104"/>
      <c r="E29" s="126"/>
      <c r="G29" s="105"/>
    </row>
    <row r="30" spans="1:8" x14ac:dyDescent="0.25">
      <c r="A30" s="104"/>
      <c r="B30" s="104"/>
      <c r="C30" s="104"/>
      <c r="D30" s="104"/>
      <c r="E30" s="104"/>
      <c r="G30" s="105"/>
    </row>
    <row r="31" spans="1:8" x14ac:dyDescent="0.25">
      <c r="A31" s="104"/>
      <c r="B31" s="104"/>
      <c r="C31" s="104"/>
      <c r="D31" s="104"/>
      <c r="E31" s="104"/>
      <c r="G31" s="105"/>
    </row>
    <row r="32" spans="1:8" x14ac:dyDescent="0.25">
      <c r="A32" s="104"/>
      <c r="B32" s="104"/>
      <c r="C32" s="104"/>
      <c r="D32" s="104"/>
      <c r="E32" s="104"/>
      <c r="G32" s="105"/>
    </row>
    <row r="33" spans="1:7" x14ac:dyDescent="0.25">
      <c r="A33" s="104"/>
      <c r="B33" s="104"/>
      <c r="C33" s="104"/>
      <c r="D33" s="104"/>
      <c r="E33" s="104"/>
      <c r="G33" s="105"/>
    </row>
    <row r="34" spans="1:7" x14ac:dyDescent="0.25">
      <c r="A34" s="104"/>
      <c r="B34" s="104"/>
      <c r="C34" s="104"/>
      <c r="D34" s="104"/>
      <c r="E34" s="104"/>
      <c r="G34" s="105"/>
    </row>
    <row r="35" spans="1:7" x14ac:dyDescent="0.25">
      <c r="A35" s="104"/>
      <c r="B35" s="104"/>
      <c r="C35" s="104"/>
      <c r="D35" s="104"/>
      <c r="E35" s="104"/>
      <c r="G35" s="105"/>
    </row>
    <row r="36" spans="1:7" x14ac:dyDescent="0.25">
      <c r="A36" s="104"/>
      <c r="B36" s="104"/>
      <c r="C36" s="104"/>
      <c r="D36" s="104"/>
      <c r="E36" s="104"/>
      <c r="G36" s="105"/>
    </row>
    <row r="37" spans="1:7" x14ac:dyDescent="0.25">
      <c r="A37" s="104"/>
      <c r="B37" s="104"/>
      <c r="C37" s="104"/>
      <c r="D37" s="104"/>
      <c r="E37" s="104"/>
      <c r="G37" s="105"/>
    </row>
    <row r="38" spans="1:7" x14ac:dyDescent="0.25">
      <c r="A38" s="104"/>
      <c r="B38" s="104"/>
      <c r="C38" s="104"/>
      <c r="D38" s="104"/>
      <c r="E38" s="104"/>
      <c r="G38" s="105"/>
    </row>
    <row r="39" spans="1:7" x14ac:dyDescent="0.25">
      <c r="A39" s="104"/>
      <c r="B39" s="104"/>
      <c r="C39" s="104"/>
      <c r="D39" s="104"/>
      <c r="E39" s="104"/>
      <c r="G39" s="105"/>
    </row>
    <row r="40" spans="1:7" x14ac:dyDescent="0.25">
      <c r="A40" s="104"/>
      <c r="B40" s="104"/>
      <c r="C40" s="104"/>
      <c r="D40" s="104"/>
      <c r="E40" s="104"/>
      <c r="G40" s="105"/>
    </row>
    <row r="41" spans="1:7" x14ac:dyDescent="0.25">
      <c r="A41" s="104"/>
      <c r="B41" s="104"/>
      <c r="C41" s="104"/>
      <c r="D41" s="104"/>
      <c r="E41" s="104"/>
      <c r="G41" s="105"/>
    </row>
    <row r="42" spans="1:7" x14ac:dyDescent="0.25">
      <c r="A42" s="104"/>
      <c r="B42" s="104"/>
      <c r="C42" s="104"/>
      <c r="D42" s="104"/>
      <c r="E42" s="104"/>
      <c r="G42" s="105"/>
    </row>
    <row r="43" spans="1:7" x14ac:dyDescent="0.25">
      <c r="A43" s="104"/>
      <c r="B43" s="104"/>
      <c r="C43" s="104"/>
      <c r="D43" s="104"/>
      <c r="E43" s="104"/>
      <c r="G43" s="105"/>
    </row>
  </sheetData>
  <sheetProtection algorithmName="SHA-512" hashValue="15qzT5NhuO70xYpsXqhIe8p4UOTdBuFkE8Sl6zY49IZYlYaLM5Z7jl7Xh0OeCFFIzfiexRPCEEPlzF+G2VhHZA==" saltValue="EMte0skKJXaLSbfbkOIWKg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9">
    <mergeCell ref="G21:G27"/>
    <mergeCell ref="C17:D17"/>
    <mergeCell ref="A3:B3"/>
    <mergeCell ref="B8:D8"/>
    <mergeCell ref="B11:D11"/>
    <mergeCell ref="B9:D9"/>
    <mergeCell ref="B10:D10"/>
    <mergeCell ref="A5:E5"/>
    <mergeCell ref="B7:D7"/>
  </mergeCells>
  <conditionalFormatting sqref="E17">
    <cfRule type="cellIs" dxfId="52" priority="3" operator="equal">
      <formula>0</formula>
    </cfRule>
  </conditionalFormatting>
  <conditionalFormatting sqref="G21">
    <cfRule type="containsText" dxfId="51" priority="2" operator="containsText" text="Hinweis">
      <formula>NOT(ISERROR(SEARCH("Hinweis",G21)))</formula>
    </cfRule>
  </conditionalFormatting>
  <dataValidations xWindow="610" yWindow="575" count="8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7"/>
    <dataValidation allowBlank="1" showInputMessage="1" showErrorMessage="1" promptTitle="Vorhaben" prompt="Titel des Vorhabens _x000a_gemäß Zuwendungsbescheid/ _x000a_Zuweisungsschreiben._x000a__x000a__x000a_" sqref="B9:D9"/>
    <dataValidation allowBlank="1" showInputMessage="1" showErrorMessage="1" promptTitle="Vorgangsnummer laut Bescheid" prompt="Die Vorgangsnummer entnehmen Sie bitte dem Zuwendungsbescheid/ Zuweisungsschreiben._x000a__x000a_" sqref="B10:D10"/>
    <dataValidation allowBlank="1" showInputMessage="1" showErrorMessage="1" promptTitle="Bewilligungszeitraum" prompt="Der Bewilligungszeitraum entspricht dem Zeitraum der Maßnahme. Dieser wird im Zuwendungsbescheid/ Zuweisungsschreiben ausgewiesen." sqref="C13:C14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Bewilligte Ausgaben" prompt="Bitte geben Sie die bewilligten Ausgaben gem. _x000a_Zuwendungsbescheid/ Zuweisungsschreiben in EUR an." sqref="B21"/>
  </dataValidations>
  <pageMargins left="0.70866141732283472" right="0.70866141732283472" top="0.78740157480314965" bottom="0.78740157480314965" header="0.31496062992125984" footer="0.31496062992125984"/>
  <pageSetup paperSize="9" scale="77" orientation="landscape" r:id="rId1"/>
  <headerFooter>
    <oddFooter>&amp;LSachsen-Anhalt WISSENSCHAFT&amp;Czahlenmäßiger Nachweis&amp;RAU-2-005-20230627
Stand 27.06.2023</oddFooter>
  </headerFooter>
  <extLst>
    <ext xmlns:x14="http://schemas.microsoft.com/office/spreadsheetml/2009/9/main" uri="{CCE6A557-97BC-4b89-ADB6-D9C93CAAB3DF}">
      <x14:dataValidations xmlns:xm="http://schemas.microsoft.com/office/excel/2006/main" xWindow="610" yWindow="575" count="2">
        <x14:dataValidation type="list" allowBlank="1" showInputMessage="1" showErrorMessage="1" promptTitle="Institution" prompt="Bitte geben Sie an, ob Sie als Hochschule, An-Insitut oder außeruniversitäre Einrichtung die Abrechnung vornehmen._x000a_">
          <x14:formula1>
            <xm:f>'Auswahllisten und NR'!$B$2:$B$4</xm:f>
          </x14:formula1>
          <xm:sqref>B8:D8</xm:sqref>
        </x14:dataValidation>
        <x14:dataValidation type="list" allowBlank="1" showInputMessage="1" showErrorMessage="1" promptTitle="Programm" prompt="Bitte wählen Sie die Art des Programms aus.">
          <x14:formula1>
            <xm:f>'Auswahllisten und NR'!$F$2:$F$4</xm:f>
          </x14:formula1>
          <xm:sqref>B11:D11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3:Q67"/>
  <sheetViews>
    <sheetView showGridLines="0" topLeftCell="A4" zoomScale="92" zoomScaleNormal="92" workbookViewId="0">
      <selection activeCell="B28" sqref="B28"/>
    </sheetView>
  </sheetViews>
  <sheetFormatPr baseColWidth="10" defaultColWidth="11.42578125" defaultRowHeight="14.25" x14ac:dyDescent="0.2"/>
  <cols>
    <col min="1" max="1" width="7.140625" style="41" customWidth="1"/>
    <col min="2" max="2" width="19.7109375" style="41" customWidth="1"/>
    <col min="3" max="4" width="23.7109375" style="41" customWidth="1"/>
    <col min="5" max="5" width="20.85546875" style="41" customWidth="1"/>
    <col min="6" max="6" width="14.42578125" style="41" customWidth="1"/>
    <col min="7" max="7" width="17.42578125" style="41" customWidth="1"/>
    <col min="8" max="8" width="13.28515625" style="41" customWidth="1"/>
    <col min="9" max="9" width="13.7109375" style="41" customWidth="1"/>
    <col min="10" max="11" width="16.42578125" style="41" customWidth="1"/>
    <col min="12" max="12" width="49" style="35" customWidth="1"/>
    <col min="13" max="13" width="8.140625" style="35" customWidth="1"/>
    <col min="14" max="17" width="11.42578125" style="35"/>
    <col min="18" max="16384" width="11.42578125" style="41"/>
  </cols>
  <sheetData>
    <row r="3" spans="1:17" s="28" customFormat="1" ht="15" x14ac:dyDescent="0.25">
      <c r="A3" s="179" t="str">
        <f>"zahlenmäßiger Nachweis - Anlage 2 zum Auszahlungsantrag" &amp; " " &amp; Gesamtübersicht!$C$3</f>
        <v xml:space="preserve">zahlenmäßiger Nachweis - Anlage 2 zum Auszahlungsantrag 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27"/>
      <c r="N3" s="27"/>
      <c r="O3" s="27"/>
      <c r="P3" s="27"/>
      <c r="Q3" s="27"/>
    </row>
    <row r="4" spans="1:17" s="27" customFormat="1" ht="1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7" s="28" customFormat="1" ht="15" x14ac:dyDescent="0.25">
      <c r="A5" s="30"/>
      <c r="B5" s="31"/>
      <c r="C5" s="31"/>
      <c r="D5" s="31"/>
      <c r="E5" s="32"/>
      <c r="F5" s="32"/>
      <c r="G5" s="33"/>
      <c r="L5" s="34" t="s">
        <v>23</v>
      </c>
      <c r="M5" s="27"/>
      <c r="N5" s="27"/>
      <c r="O5" s="27"/>
      <c r="P5" s="27"/>
      <c r="Q5" s="27"/>
    </row>
    <row r="6" spans="1:17" s="28" customFormat="1" ht="15" customHeight="1" x14ac:dyDescent="0.25">
      <c r="A6" s="180" t="s">
        <v>32</v>
      </c>
      <c r="B6" s="180"/>
      <c r="C6" s="180"/>
      <c r="D6" s="181">
        <f>Gesamtübersicht!$B$7</f>
        <v>0</v>
      </c>
      <c r="E6" s="182"/>
      <c r="F6" s="182"/>
      <c r="G6" s="183"/>
      <c r="H6" s="35"/>
      <c r="M6" s="27"/>
      <c r="N6" s="27"/>
      <c r="O6" s="27"/>
      <c r="P6" s="27"/>
      <c r="Q6" s="27"/>
    </row>
    <row r="7" spans="1:17" s="28" customFormat="1" ht="15" customHeight="1" x14ac:dyDescent="0.25">
      <c r="A7" s="180" t="s">
        <v>3</v>
      </c>
      <c r="B7" s="180"/>
      <c r="C7" s="180"/>
      <c r="D7" s="181">
        <f>Gesamtübersicht!$B$9</f>
        <v>0</v>
      </c>
      <c r="E7" s="182"/>
      <c r="F7" s="182"/>
      <c r="G7" s="183"/>
      <c r="H7" s="35"/>
      <c r="I7" s="35"/>
      <c r="J7" s="35"/>
      <c r="K7" s="35"/>
      <c r="L7" s="35"/>
      <c r="Q7" s="27"/>
    </row>
    <row r="8" spans="1:17" s="28" customFormat="1" ht="33.75" customHeight="1" x14ac:dyDescent="0.25">
      <c r="A8" s="175" t="s">
        <v>37</v>
      </c>
      <c r="B8" s="175"/>
      <c r="C8" s="175"/>
      <c r="D8" s="176">
        <f>Gesamtübersicht!$B$10</f>
        <v>0</v>
      </c>
      <c r="E8" s="177"/>
      <c r="F8" s="177"/>
      <c r="G8" s="178"/>
      <c r="H8" s="35"/>
      <c r="M8" s="27"/>
      <c r="N8" s="27"/>
      <c r="O8" s="27"/>
      <c r="P8" s="27"/>
      <c r="Q8" s="27"/>
    </row>
    <row r="9" spans="1:17" s="28" customFormat="1" ht="15.75" x14ac:dyDescent="0.25">
      <c r="A9" s="30"/>
      <c r="B9" s="31"/>
      <c r="C9" s="31"/>
      <c r="D9" s="31"/>
      <c r="E9" s="32"/>
      <c r="F9" s="32"/>
      <c r="G9" s="33"/>
      <c r="H9" s="36"/>
      <c r="I9" s="35"/>
      <c r="J9" s="35"/>
      <c r="K9" s="35"/>
      <c r="L9" s="35"/>
      <c r="M9" s="27"/>
      <c r="N9" s="27"/>
      <c r="O9" s="27"/>
      <c r="P9" s="27"/>
      <c r="Q9" s="27"/>
    </row>
    <row r="10" spans="1:17" s="39" customFormat="1" ht="45.75" customHeight="1" x14ac:dyDescent="0.25">
      <c r="A10" s="170" t="s">
        <v>0</v>
      </c>
      <c r="B10" s="173" t="s">
        <v>18</v>
      </c>
      <c r="C10" s="173" t="s">
        <v>17</v>
      </c>
      <c r="D10" s="170" t="s">
        <v>76</v>
      </c>
      <c r="E10" s="170" t="s">
        <v>19</v>
      </c>
      <c r="F10" s="170" t="s">
        <v>112</v>
      </c>
      <c r="G10" s="170" t="s">
        <v>113</v>
      </c>
      <c r="H10" s="37" t="s">
        <v>77</v>
      </c>
      <c r="I10" s="170" t="s">
        <v>79</v>
      </c>
      <c r="J10" s="37" t="s">
        <v>119</v>
      </c>
      <c r="K10" s="37" t="s">
        <v>118</v>
      </c>
      <c r="L10" s="170" t="s">
        <v>9</v>
      </c>
      <c r="M10" s="38"/>
      <c r="O10" s="38"/>
      <c r="P10" s="38"/>
      <c r="Q10" s="38"/>
    </row>
    <row r="11" spans="1:17" ht="45.75" customHeight="1" x14ac:dyDescent="0.2">
      <c r="A11" s="171"/>
      <c r="B11" s="174"/>
      <c r="C11" s="174"/>
      <c r="D11" s="171"/>
      <c r="E11" s="171"/>
      <c r="F11" s="171"/>
      <c r="G11" s="171"/>
      <c r="H11" s="40" t="s">
        <v>4</v>
      </c>
      <c r="I11" s="171"/>
      <c r="J11" s="40" t="s">
        <v>4</v>
      </c>
      <c r="K11" s="40" t="s">
        <v>4</v>
      </c>
      <c r="L11" s="172"/>
    </row>
    <row r="12" spans="1:17" ht="14.25" hidden="1" customHeigh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7" x14ac:dyDescent="0.2">
      <c r="A13" s="50">
        <f t="shared" ref="A13:A34" si="0">ROW()-12</f>
        <v>1</v>
      </c>
      <c r="B13" s="51"/>
      <c r="C13" s="51"/>
      <c r="D13" s="52"/>
      <c r="E13" s="53"/>
      <c r="F13" s="54"/>
      <c r="G13" s="55"/>
      <c r="H13" s="56"/>
      <c r="I13" s="57"/>
      <c r="J13" s="58">
        <f t="shared" ref="J13:J35" si="1">H13</f>
        <v>0</v>
      </c>
      <c r="K13" s="59"/>
      <c r="L13" s="60"/>
    </row>
    <row r="14" spans="1:17" x14ac:dyDescent="0.2">
      <c r="A14" s="61">
        <f t="shared" si="0"/>
        <v>2</v>
      </c>
      <c r="B14" s="62"/>
      <c r="C14" s="62"/>
      <c r="D14" s="63"/>
      <c r="E14" s="64"/>
      <c r="F14" s="65"/>
      <c r="G14" s="66"/>
      <c r="H14" s="67"/>
      <c r="I14" s="68"/>
      <c r="J14" s="69">
        <f t="shared" si="1"/>
        <v>0</v>
      </c>
      <c r="K14" s="70"/>
      <c r="L14" s="71"/>
    </row>
    <row r="15" spans="1:17" x14ac:dyDescent="0.2">
      <c r="A15" s="61">
        <f t="shared" si="0"/>
        <v>3</v>
      </c>
      <c r="B15" s="62"/>
      <c r="C15" s="62"/>
      <c r="D15" s="63"/>
      <c r="E15" s="64"/>
      <c r="F15" s="65"/>
      <c r="G15" s="66"/>
      <c r="H15" s="67"/>
      <c r="I15" s="68"/>
      <c r="J15" s="69">
        <f t="shared" si="1"/>
        <v>0</v>
      </c>
      <c r="K15" s="70"/>
      <c r="L15" s="71"/>
    </row>
    <row r="16" spans="1:17" x14ac:dyDescent="0.2">
      <c r="A16" s="61">
        <f>ROW()-12</f>
        <v>4</v>
      </c>
      <c r="B16" s="62"/>
      <c r="C16" s="62"/>
      <c r="D16" s="63"/>
      <c r="E16" s="64"/>
      <c r="F16" s="65"/>
      <c r="G16" s="66"/>
      <c r="H16" s="67"/>
      <c r="I16" s="68"/>
      <c r="J16" s="69">
        <f>H16</f>
        <v>0</v>
      </c>
      <c r="K16" s="70"/>
      <c r="L16" s="71"/>
    </row>
    <row r="17" spans="1:12" x14ac:dyDescent="0.2">
      <c r="A17" s="61">
        <f>ROW()-12</f>
        <v>5</v>
      </c>
      <c r="B17" s="62"/>
      <c r="C17" s="62"/>
      <c r="D17" s="63"/>
      <c r="E17" s="64"/>
      <c r="F17" s="65"/>
      <c r="G17" s="66"/>
      <c r="H17" s="67"/>
      <c r="I17" s="68"/>
      <c r="J17" s="69">
        <f>H17</f>
        <v>0</v>
      </c>
      <c r="K17" s="70"/>
      <c r="L17" s="71"/>
    </row>
    <row r="18" spans="1:12" x14ac:dyDescent="0.2">
      <c r="A18" s="61">
        <f>ROW()-12</f>
        <v>6</v>
      </c>
      <c r="B18" s="62"/>
      <c r="C18" s="62"/>
      <c r="D18" s="63"/>
      <c r="E18" s="64"/>
      <c r="F18" s="65"/>
      <c r="G18" s="66"/>
      <c r="H18" s="67"/>
      <c r="I18" s="68"/>
      <c r="J18" s="69">
        <f>H18</f>
        <v>0</v>
      </c>
      <c r="K18" s="70"/>
      <c r="L18" s="71"/>
    </row>
    <row r="19" spans="1:12" x14ac:dyDescent="0.2">
      <c r="A19" s="61">
        <f t="shared" si="0"/>
        <v>7</v>
      </c>
      <c r="B19" s="62"/>
      <c r="C19" s="62"/>
      <c r="D19" s="63"/>
      <c r="E19" s="64"/>
      <c r="F19" s="65"/>
      <c r="G19" s="66"/>
      <c r="H19" s="67"/>
      <c r="I19" s="68"/>
      <c r="J19" s="69">
        <f t="shared" si="1"/>
        <v>0</v>
      </c>
      <c r="K19" s="70"/>
      <c r="L19" s="71"/>
    </row>
    <row r="20" spans="1:12" x14ac:dyDescent="0.2">
      <c r="A20" s="61">
        <f t="shared" si="0"/>
        <v>8</v>
      </c>
      <c r="B20" s="62"/>
      <c r="C20" s="62"/>
      <c r="D20" s="63"/>
      <c r="E20" s="64"/>
      <c r="F20" s="65"/>
      <c r="G20" s="66"/>
      <c r="H20" s="67"/>
      <c r="I20" s="68"/>
      <c r="J20" s="69">
        <f t="shared" si="1"/>
        <v>0</v>
      </c>
      <c r="K20" s="70"/>
      <c r="L20" s="71"/>
    </row>
    <row r="21" spans="1:12" x14ac:dyDescent="0.2">
      <c r="A21" s="61">
        <f>ROW()-12</f>
        <v>9</v>
      </c>
      <c r="B21" s="62"/>
      <c r="C21" s="62"/>
      <c r="D21" s="63"/>
      <c r="E21" s="64"/>
      <c r="F21" s="65"/>
      <c r="G21" s="66"/>
      <c r="H21" s="67"/>
      <c r="I21" s="68"/>
      <c r="J21" s="69">
        <f t="shared" si="1"/>
        <v>0</v>
      </c>
      <c r="K21" s="70"/>
      <c r="L21" s="71"/>
    </row>
    <row r="22" spans="1:12" x14ac:dyDescent="0.2">
      <c r="A22" s="61">
        <f>ROW()-12</f>
        <v>10</v>
      </c>
      <c r="B22" s="62"/>
      <c r="C22" s="62"/>
      <c r="D22" s="63"/>
      <c r="E22" s="64"/>
      <c r="F22" s="65"/>
      <c r="G22" s="66"/>
      <c r="H22" s="67"/>
      <c r="I22" s="68"/>
      <c r="J22" s="69">
        <f t="shared" si="1"/>
        <v>0</v>
      </c>
      <c r="K22" s="70"/>
      <c r="L22" s="71"/>
    </row>
    <row r="23" spans="1:12" x14ac:dyDescent="0.2">
      <c r="A23" s="61">
        <f>ROW()-12</f>
        <v>11</v>
      </c>
      <c r="B23" s="62"/>
      <c r="C23" s="62"/>
      <c r="D23" s="63"/>
      <c r="E23" s="64"/>
      <c r="F23" s="65"/>
      <c r="G23" s="66"/>
      <c r="H23" s="67"/>
      <c r="I23" s="68"/>
      <c r="J23" s="69">
        <f t="shared" si="1"/>
        <v>0</v>
      </c>
      <c r="K23" s="70"/>
      <c r="L23" s="71"/>
    </row>
    <row r="24" spans="1:12" x14ac:dyDescent="0.2">
      <c r="A24" s="61">
        <f>ROW()-12</f>
        <v>12</v>
      </c>
      <c r="B24" s="62"/>
      <c r="C24" s="62"/>
      <c r="D24" s="63"/>
      <c r="E24" s="64"/>
      <c r="F24" s="65"/>
      <c r="G24" s="66"/>
      <c r="H24" s="67"/>
      <c r="I24" s="68"/>
      <c r="J24" s="69">
        <f t="shared" si="1"/>
        <v>0</v>
      </c>
      <c r="K24" s="70"/>
      <c r="L24" s="71"/>
    </row>
    <row r="25" spans="1:12" x14ac:dyDescent="0.2">
      <c r="A25" s="61">
        <f>ROW()-12</f>
        <v>13</v>
      </c>
      <c r="B25" s="62"/>
      <c r="C25" s="62"/>
      <c r="D25" s="63"/>
      <c r="E25" s="64"/>
      <c r="F25" s="65"/>
      <c r="G25" s="66"/>
      <c r="H25" s="67"/>
      <c r="I25" s="68"/>
      <c r="J25" s="69">
        <f t="shared" si="1"/>
        <v>0</v>
      </c>
      <c r="K25" s="70"/>
      <c r="L25" s="71"/>
    </row>
    <row r="26" spans="1:12" x14ac:dyDescent="0.2">
      <c r="A26" s="61">
        <f t="shared" si="0"/>
        <v>14</v>
      </c>
      <c r="B26" s="62"/>
      <c r="C26" s="62"/>
      <c r="D26" s="63"/>
      <c r="E26" s="64"/>
      <c r="F26" s="65"/>
      <c r="G26" s="66"/>
      <c r="H26" s="67"/>
      <c r="I26" s="68"/>
      <c r="J26" s="69">
        <f t="shared" si="1"/>
        <v>0</v>
      </c>
      <c r="K26" s="70"/>
      <c r="L26" s="71"/>
    </row>
    <row r="27" spans="1:12" x14ac:dyDescent="0.2">
      <c r="A27" s="61">
        <f t="shared" si="0"/>
        <v>15</v>
      </c>
      <c r="B27" s="62"/>
      <c r="C27" s="62"/>
      <c r="D27" s="63"/>
      <c r="E27" s="64"/>
      <c r="F27" s="65"/>
      <c r="G27" s="66"/>
      <c r="H27" s="67"/>
      <c r="I27" s="68"/>
      <c r="J27" s="69">
        <f t="shared" si="1"/>
        <v>0</v>
      </c>
      <c r="K27" s="70"/>
      <c r="L27" s="71"/>
    </row>
    <row r="28" spans="1:12" x14ac:dyDescent="0.2">
      <c r="A28" s="61">
        <f t="shared" si="0"/>
        <v>16</v>
      </c>
      <c r="B28" s="62"/>
      <c r="C28" s="62"/>
      <c r="D28" s="63"/>
      <c r="E28" s="64"/>
      <c r="F28" s="65"/>
      <c r="G28" s="66"/>
      <c r="H28" s="67"/>
      <c r="I28" s="68"/>
      <c r="J28" s="69">
        <f t="shared" si="1"/>
        <v>0</v>
      </c>
      <c r="K28" s="70"/>
      <c r="L28" s="71"/>
    </row>
    <row r="29" spans="1:12" x14ac:dyDescent="0.2">
      <c r="A29" s="61">
        <f t="shared" si="0"/>
        <v>17</v>
      </c>
      <c r="B29" s="62"/>
      <c r="C29" s="62"/>
      <c r="D29" s="63"/>
      <c r="E29" s="64"/>
      <c r="F29" s="65"/>
      <c r="G29" s="66"/>
      <c r="H29" s="67"/>
      <c r="I29" s="68"/>
      <c r="J29" s="69">
        <f t="shared" si="1"/>
        <v>0</v>
      </c>
      <c r="K29" s="70"/>
      <c r="L29" s="71"/>
    </row>
    <row r="30" spans="1:12" x14ac:dyDescent="0.2">
      <c r="A30" s="61">
        <f>ROW()-12</f>
        <v>18</v>
      </c>
      <c r="B30" s="62"/>
      <c r="C30" s="62"/>
      <c r="D30" s="63"/>
      <c r="E30" s="64"/>
      <c r="F30" s="65"/>
      <c r="G30" s="66"/>
      <c r="H30" s="67"/>
      <c r="I30" s="68"/>
      <c r="J30" s="69">
        <f t="shared" si="1"/>
        <v>0</v>
      </c>
      <c r="K30" s="70"/>
      <c r="L30" s="71"/>
    </row>
    <row r="31" spans="1:12" x14ac:dyDescent="0.2">
      <c r="A31" s="61">
        <f>ROW()-12</f>
        <v>19</v>
      </c>
      <c r="B31" s="62"/>
      <c r="C31" s="62"/>
      <c r="D31" s="63"/>
      <c r="E31" s="64"/>
      <c r="F31" s="65"/>
      <c r="G31" s="66"/>
      <c r="H31" s="67"/>
      <c r="I31" s="68"/>
      <c r="J31" s="69">
        <f t="shared" si="1"/>
        <v>0</v>
      </c>
      <c r="K31" s="70"/>
      <c r="L31" s="71"/>
    </row>
    <row r="32" spans="1:12" x14ac:dyDescent="0.2">
      <c r="A32" s="61">
        <f>ROW()-12</f>
        <v>20</v>
      </c>
      <c r="B32" s="62"/>
      <c r="C32" s="62"/>
      <c r="D32" s="63"/>
      <c r="E32" s="64"/>
      <c r="F32" s="65"/>
      <c r="G32" s="66"/>
      <c r="H32" s="67"/>
      <c r="I32" s="68"/>
      <c r="J32" s="69">
        <f t="shared" si="1"/>
        <v>0</v>
      </c>
      <c r="K32" s="70"/>
      <c r="L32" s="71"/>
    </row>
    <row r="33" spans="1:12" x14ac:dyDescent="0.2">
      <c r="A33" s="61">
        <f>ROW()-12</f>
        <v>21</v>
      </c>
      <c r="B33" s="62"/>
      <c r="C33" s="62"/>
      <c r="D33" s="63"/>
      <c r="E33" s="64"/>
      <c r="F33" s="65"/>
      <c r="G33" s="66"/>
      <c r="H33" s="67"/>
      <c r="I33" s="68"/>
      <c r="J33" s="69">
        <f t="shared" si="1"/>
        <v>0</v>
      </c>
      <c r="K33" s="70"/>
      <c r="L33" s="71"/>
    </row>
    <row r="34" spans="1:12" x14ac:dyDescent="0.2">
      <c r="A34" s="61">
        <f t="shared" si="0"/>
        <v>22</v>
      </c>
      <c r="B34" s="62"/>
      <c r="C34" s="62"/>
      <c r="D34" s="63"/>
      <c r="E34" s="64"/>
      <c r="F34" s="65"/>
      <c r="G34" s="66"/>
      <c r="H34" s="67"/>
      <c r="I34" s="68"/>
      <c r="J34" s="69">
        <f t="shared" si="1"/>
        <v>0</v>
      </c>
      <c r="K34" s="70"/>
      <c r="L34" s="71"/>
    </row>
    <row r="35" spans="1:12" x14ac:dyDescent="0.2">
      <c r="A35" s="72">
        <f>ROW()-12</f>
        <v>23</v>
      </c>
      <c r="B35" s="73"/>
      <c r="C35" s="73"/>
      <c r="D35" s="74"/>
      <c r="E35" s="75"/>
      <c r="F35" s="76"/>
      <c r="G35" s="77"/>
      <c r="H35" s="78"/>
      <c r="I35" s="79"/>
      <c r="J35" s="80">
        <f t="shared" si="1"/>
        <v>0</v>
      </c>
      <c r="K35" s="81"/>
      <c r="L35" s="82"/>
    </row>
    <row r="36" spans="1:12" x14ac:dyDescent="0.2">
      <c r="A36" s="43"/>
      <c r="B36" s="43"/>
      <c r="C36" s="43"/>
      <c r="D36" s="43"/>
      <c r="E36" s="43"/>
      <c r="F36" s="43"/>
      <c r="G36" s="48" t="s">
        <v>22</v>
      </c>
      <c r="H36" s="49">
        <f>SUM(H13:H35)</f>
        <v>0</v>
      </c>
      <c r="J36" s="49">
        <f>SUM(J13:J35)</f>
        <v>0</v>
      </c>
      <c r="K36" s="49">
        <f>SUM(K13:K35)</f>
        <v>0</v>
      </c>
      <c r="L36" s="43"/>
    </row>
    <row r="37" spans="1:12" x14ac:dyDescent="0.2">
      <c r="A37" s="43"/>
      <c r="B37" s="43"/>
      <c r="C37" s="43"/>
      <c r="D37" s="43"/>
      <c r="E37" s="43"/>
      <c r="F37" s="43"/>
      <c r="G37" s="43"/>
      <c r="H37" s="46"/>
      <c r="I37" s="46"/>
      <c r="J37" s="43"/>
      <c r="K37" s="43"/>
      <c r="L37" s="43"/>
    </row>
    <row r="38" spans="1:12" ht="15" x14ac:dyDescent="0.2">
      <c r="A38" s="166" t="s">
        <v>78</v>
      </c>
      <c r="B38" s="167"/>
      <c r="C38" s="167"/>
      <c r="D38" s="167"/>
      <c r="E38" s="167"/>
      <c r="F38" s="167"/>
      <c r="G38" s="167"/>
      <c r="H38" s="167"/>
      <c r="I38" s="167"/>
      <c r="J38" s="47"/>
      <c r="K38" s="47"/>
    </row>
    <row r="39" spans="1:12" ht="31.5" customHeight="1" x14ac:dyDescent="0.2">
      <c r="A39" s="168" t="s">
        <v>127</v>
      </c>
      <c r="B39" s="169"/>
      <c r="C39" s="169"/>
      <c r="D39" s="169"/>
      <c r="E39" s="169"/>
      <c r="F39" s="169"/>
      <c r="G39" s="169"/>
      <c r="H39" s="169"/>
      <c r="I39" s="169"/>
      <c r="J39" s="35"/>
      <c r="K39" s="35"/>
    </row>
    <row r="40" spans="1:12" x14ac:dyDescent="0.2">
      <c r="J40" s="35"/>
      <c r="K40" s="35"/>
    </row>
    <row r="41" spans="1:12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</sheetData>
  <sheetProtection algorithmName="SHA-512" hashValue="/5DnRaKImXMjb26NjYB951vUeUCPMD5DzZrkbFUeU4m4yDh/prjVv4xj+7rmYx4VZyfW/WPWN05mh1RO8XFJHA==" saltValue="i6iC+Y/LVqxvh64CNVb9Sg==" spinCount="100000" sheet="1" objects="1" scenarios="1" formatRows="0" insertRows="0" deleteRows="0"/>
  <mergeCells count="18">
    <mergeCell ref="A8:C8"/>
    <mergeCell ref="D8:G8"/>
    <mergeCell ref="A3:L3"/>
    <mergeCell ref="A6:C6"/>
    <mergeCell ref="D6:G6"/>
    <mergeCell ref="A7:C7"/>
    <mergeCell ref="D7:G7"/>
    <mergeCell ref="L10:L11"/>
    <mergeCell ref="A10:A11"/>
    <mergeCell ref="B10:B11"/>
    <mergeCell ref="C10:C11"/>
    <mergeCell ref="D10:D11"/>
    <mergeCell ref="E10:E11"/>
    <mergeCell ref="A38:I38"/>
    <mergeCell ref="A39:I39"/>
    <mergeCell ref="F10:F11"/>
    <mergeCell ref="G10:G11"/>
    <mergeCell ref="I10:I11"/>
  </mergeCells>
  <dataValidations count="4">
    <dataValidation allowBlank="1" showInputMessage="1" showErrorMessage="1" promptTitle="Art der Zahlung" prompt="Bitte geben Sie hier die Art der Zahlung bzw. den Bestandteil an._x000a_" sqref="D10:D11"/>
    <dataValidation showDropDown="1" showErrorMessage="1" errorTitle="Eingabe ungültig" error="Die hinterlegte Formel darf nicht überschrieben werden!" sqref="J13:K35"/>
    <dataValidation type="decimal" allowBlank="1" showInputMessage="1" showErrorMessage="1" sqref="F13:F35">
      <formula1>0</formula1>
      <formula2>100</formula2>
    </dataValidation>
    <dataValidation type="custom" allowBlank="1" showInputMessage="1" showErrorMessage="1" errorTitle="negativer Betrag notwendig" error="Bitte geben Sie den negativen Betrag an, der Ihnen erstattet wird." sqref="H13:H35">
      <formula1>IF(OR(D13="Erstattung gesetzlicher Umlagen",D13="nachträgliche Erstattung"),H13&lt;0,H13&gt;0)</formula1>
    </dataValidation>
  </dataValidations>
  <pageMargins left="0.70866141732283472" right="0.70866141732283472" top="0.78740157480314965" bottom="0.78740157480314965" header="0.31496062992125984" footer="0.31496062992125984"/>
  <pageSetup paperSize="9" scale="55" fitToHeight="0" orientation="landscape" r:id="rId1"/>
  <headerFooter>
    <oddFooter>&amp;LSachsen-Anhalt WISSENSCHAFT&amp;Czahlenmäßiger Nachweis&amp;RAU-2-005-20230627
Stand 27.06.2023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NR'!$D$2:$D$8</xm:f>
          </x14:formula1>
          <xm:sqref>D13:D35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FZ41"/>
  <sheetViews>
    <sheetView showGridLines="0" workbookViewId="0">
      <selection activeCell="B28" sqref="B28"/>
    </sheetView>
  </sheetViews>
  <sheetFormatPr baseColWidth="10" defaultColWidth="11.42578125" defaultRowHeight="14.25" x14ac:dyDescent="0.2"/>
  <cols>
    <col min="1" max="1" width="4.85546875" style="41" customWidth="1"/>
    <col min="2" max="2" width="24.42578125" style="41" customWidth="1"/>
    <col min="3" max="3" width="22.28515625" style="41" customWidth="1"/>
    <col min="4" max="4" width="23.7109375" style="41" customWidth="1"/>
    <col min="5" max="5" width="20.85546875" style="41" customWidth="1"/>
    <col min="6" max="6" width="10.28515625" style="41" customWidth="1"/>
    <col min="7" max="7" width="32.5703125" style="41" customWidth="1"/>
    <col min="8" max="8" width="17" style="41" customWidth="1"/>
    <col min="9" max="9" width="11.85546875" style="35" customWidth="1"/>
    <col min="10" max="10" width="12.28515625" style="35" customWidth="1"/>
    <col min="11" max="11" width="13.140625" style="35" customWidth="1"/>
    <col min="12" max="12" width="17.85546875" style="35" customWidth="1"/>
    <col min="13" max="13" width="12.85546875" style="35" customWidth="1"/>
    <col min="14" max="14" width="44.140625" style="41" customWidth="1"/>
    <col min="15" max="16384" width="11.42578125" style="41"/>
  </cols>
  <sheetData>
    <row r="3" spans="1:182" s="28" customFormat="1" ht="15" x14ac:dyDescent="0.25">
      <c r="A3" s="180" t="str">
        <f>"zahlenmäßiger Nachweis - Anlage 3 zum Auszahlungsantrag" &amp; " " &amp; Gesamtübersicht!$C$3</f>
        <v xml:space="preserve">zahlenmäßiger Nachweis - Anlage 3 zum Auszahlungsantrag 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82" s="27" customFormat="1" ht="15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82" s="28" customFormat="1" ht="15" x14ac:dyDescent="0.25">
      <c r="A5" s="30"/>
      <c r="B5" s="31"/>
      <c r="C5" s="31"/>
      <c r="D5" s="31"/>
      <c r="E5" s="32"/>
      <c r="F5" s="33"/>
      <c r="J5" s="27"/>
      <c r="K5" s="27"/>
      <c r="L5" s="27"/>
      <c r="M5" s="27"/>
      <c r="N5" s="34" t="s">
        <v>23</v>
      </c>
    </row>
    <row r="6" spans="1:182" s="28" customFormat="1" ht="15" x14ac:dyDescent="0.25">
      <c r="A6" s="180" t="s">
        <v>32</v>
      </c>
      <c r="B6" s="180"/>
      <c r="C6" s="180"/>
      <c r="D6" s="180"/>
      <c r="E6" s="181">
        <f>Gesamtübersicht!$B$7</f>
        <v>0</v>
      </c>
      <c r="F6" s="182"/>
      <c r="G6" s="182"/>
      <c r="H6" s="182"/>
      <c r="I6" s="183"/>
      <c r="L6" s="27"/>
      <c r="M6" s="27"/>
    </row>
    <row r="7" spans="1:182" s="28" customFormat="1" ht="15" x14ac:dyDescent="0.25">
      <c r="A7" s="180" t="s">
        <v>3</v>
      </c>
      <c r="B7" s="180"/>
      <c r="C7" s="180"/>
      <c r="D7" s="180"/>
      <c r="E7" s="181">
        <f>Gesamtübersicht!$B$9</f>
        <v>0</v>
      </c>
      <c r="F7" s="182"/>
      <c r="G7" s="182"/>
      <c r="H7" s="182"/>
      <c r="I7" s="183"/>
    </row>
    <row r="8" spans="1:182" s="28" customFormat="1" ht="15" x14ac:dyDescent="0.25">
      <c r="A8" s="175" t="s">
        <v>37</v>
      </c>
      <c r="B8" s="175"/>
      <c r="C8" s="175"/>
      <c r="D8" s="175"/>
      <c r="E8" s="188">
        <f>Gesamtübersicht!$B$10</f>
        <v>0</v>
      </c>
      <c r="F8" s="189"/>
      <c r="G8" s="189"/>
      <c r="H8" s="189"/>
      <c r="I8" s="190"/>
      <c r="L8" s="27"/>
      <c r="M8" s="27"/>
    </row>
    <row r="9" spans="1:182" s="28" customFormat="1" ht="15.75" x14ac:dyDescent="0.25">
      <c r="A9" s="30"/>
      <c r="B9" s="31"/>
      <c r="C9" s="83"/>
      <c r="D9" s="31"/>
      <c r="E9" s="32"/>
      <c r="F9" s="33"/>
      <c r="G9" s="36"/>
      <c r="H9" s="35"/>
      <c r="I9" s="35"/>
      <c r="J9" s="27"/>
      <c r="K9" s="27"/>
      <c r="L9" s="27"/>
      <c r="M9" s="27"/>
    </row>
    <row r="10" spans="1:182" s="85" customFormat="1" ht="101.25" x14ac:dyDescent="0.2">
      <c r="A10" s="185" t="s">
        <v>0</v>
      </c>
      <c r="B10" s="185" t="s">
        <v>128</v>
      </c>
      <c r="C10" s="185" t="s">
        <v>73</v>
      </c>
      <c r="D10" s="185" t="s">
        <v>87</v>
      </c>
      <c r="E10" s="185" t="s">
        <v>129</v>
      </c>
      <c r="F10" s="185" t="s">
        <v>88</v>
      </c>
      <c r="G10" s="184" t="str">
        <f>IF(C13="pauschalierte Investitionen","Lieferscheinnummer","Rechnungsnummer des Lieferanten")</f>
        <v>Rechnungsnummer des Lieferanten</v>
      </c>
      <c r="H10" s="84" t="s">
        <v>133</v>
      </c>
      <c r="I10" s="37" t="s">
        <v>89</v>
      </c>
      <c r="J10" s="84" t="s">
        <v>134</v>
      </c>
      <c r="K10" s="185" t="s">
        <v>79</v>
      </c>
      <c r="L10" s="37" t="s">
        <v>121</v>
      </c>
      <c r="M10" s="37" t="s">
        <v>118</v>
      </c>
      <c r="N10" s="185" t="s">
        <v>9</v>
      </c>
      <c r="O10" s="2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</row>
    <row r="11" spans="1:182" s="86" customFormat="1" x14ac:dyDescent="0.2">
      <c r="A11" s="185"/>
      <c r="B11" s="185"/>
      <c r="C11" s="185"/>
      <c r="D11" s="185"/>
      <c r="E11" s="185"/>
      <c r="F11" s="185"/>
      <c r="G11" s="184"/>
      <c r="H11" s="40" t="s">
        <v>4</v>
      </c>
      <c r="I11" s="40" t="s">
        <v>90</v>
      </c>
      <c r="J11" s="40" t="s">
        <v>90</v>
      </c>
      <c r="K11" s="185"/>
      <c r="L11" s="40" t="s">
        <v>4</v>
      </c>
      <c r="M11" s="40" t="s">
        <v>4</v>
      </c>
      <c r="N11" s="186"/>
      <c r="O11" s="27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</row>
    <row r="12" spans="1:182" s="35" customFormat="1" ht="24" hidden="1" x14ac:dyDescent="0.2">
      <c r="A12" s="87" t="s">
        <v>99</v>
      </c>
      <c r="B12" s="88" t="s">
        <v>100</v>
      </c>
      <c r="C12" s="89" t="s">
        <v>101</v>
      </c>
      <c r="D12" s="89" t="s">
        <v>102</v>
      </c>
      <c r="E12" s="89" t="s">
        <v>103</v>
      </c>
      <c r="F12" s="90" t="s">
        <v>104</v>
      </c>
      <c r="G12" s="91" t="s">
        <v>105</v>
      </c>
      <c r="H12" s="92" t="s">
        <v>106</v>
      </c>
      <c r="I12" s="93" t="s">
        <v>107</v>
      </c>
      <c r="J12" s="93" t="s">
        <v>108</v>
      </c>
      <c r="K12" s="90" t="s">
        <v>109</v>
      </c>
      <c r="L12" s="94" t="s">
        <v>110</v>
      </c>
      <c r="M12" s="95" t="s">
        <v>122</v>
      </c>
      <c r="N12" s="96" t="s">
        <v>111</v>
      </c>
      <c r="O12" s="97"/>
    </row>
    <row r="13" spans="1:182" s="103" customFormat="1" ht="14.25" customHeight="1" x14ac:dyDescent="0.2">
      <c r="A13" s="61">
        <f t="shared" ref="A13:A31" si="0">ROW()-12</f>
        <v>1</v>
      </c>
      <c r="B13" s="62"/>
      <c r="C13" s="63"/>
      <c r="D13" s="63"/>
      <c r="E13" s="63"/>
      <c r="F13" s="63"/>
      <c r="G13" s="63"/>
      <c r="H13" s="67"/>
      <c r="I13" s="100"/>
      <c r="J13" s="63"/>
      <c r="K13" s="63"/>
      <c r="L13" s="69" t="str">
        <f t="shared" ref="L13:L31" si="1">IF(C13="pauschalierte Investitionen",(H13+(H13*I13)),IF(K13&gt;0,($H13-($H13*$J13))+(($H13-($H13*$J13))*$I13),"0,00"))</f>
        <v>0,00</v>
      </c>
      <c r="M13" s="69"/>
      <c r="N13" s="101" t="str">
        <f t="shared" ref="N13:N31" si="2">IF(AND($C13="pauschalierte Investitionen",$G$10="Lieferscheinnummer"),"Hinweis: Bitte fügen Sie dem Auszahlungsantrag den Lieferschein und ein Foto der Investition bei."," ")</f>
        <v xml:space="preserve"> </v>
      </c>
      <c r="O13" s="102"/>
    </row>
    <row r="14" spans="1:182" s="103" customFormat="1" x14ac:dyDescent="0.2">
      <c r="A14" s="61">
        <f t="shared" si="0"/>
        <v>2</v>
      </c>
      <c r="B14" s="62"/>
      <c r="C14" s="63"/>
      <c r="D14" s="63"/>
      <c r="E14" s="63"/>
      <c r="F14" s="63"/>
      <c r="G14" s="63"/>
      <c r="H14" s="67"/>
      <c r="I14" s="100"/>
      <c r="J14" s="63"/>
      <c r="K14" s="63"/>
      <c r="L14" s="69" t="str">
        <f t="shared" si="1"/>
        <v>0,00</v>
      </c>
      <c r="M14" s="69"/>
      <c r="N14" s="101" t="str">
        <f t="shared" si="2"/>
        <v xml:space="preserve"> </v>
      </c>
      <c r="O14" s="102"/>
    </row>
    <row r="15" spans="1:182" s="103" customFormat="1" x14ac:dyDescent="0.2">
      <c r="A15" s="61">
        <f t="shared" si="0"/>
        <v>3</v>
      </c>
      <c r="B15" s="62"/>
      <c r="C15" s="63"/>
      <c r="D15" s="63"/>
      <c r="E15" s="63"/>
      <c r="F15" s="63"/>
      <c r="G15" s="63"/>
      <c r="H15" s="67"/>
      <c r="I15" s="100"/>
      <c r="J15" s="63"/>
      <c r="K15" s="63"/>
      <c r="L15" s="69" t="str">
        <f t="shared" si="1"/>
        <v>0,00</v>
      </c>
      <c r="M15" s="69"/>
      <c r="N15" s="101" t="str">
        <f>IF(AND($C15="pauschalierte Investitionen",$G$10="Lieferscheinnummer"),"Hinweis: Bitte fügen Sie dem Auszahlungsantrag den Lieferschein und ein Foto der Investition bei."," ")</f>
        <v xml:space="preserve"> </v>
      </c>
      <c r="O15" s="102"/>
    </row>
    <row r="16" spans="1:182" s="103" customFormat="1" x14ac:dyDescent="0.2">
      <c r="A16" s="61">
        <f t="shared" si="0"/>
        <v>4</v>
      </c>
      <c r="B16" s="62"/>
      <c r="C16" s="63"/>
      <c r="D16" s="63"/>
      <c r="E16" s="63"/>
      <c r="F16" s="63"/>
      <c r="G16" s="63"/>
      <c r="H16" s="67"/>
      <c r="I16" s="100"/>
      <c r="J16" s="63"/>
      <c r="K16" s="63"/>
      <c r="L16" s="69" t="str">
        <f t="shared" si="1"/>
        <v>0,00</v>
      </c>
      <c r="M16" s="69"/>
      <c r="N16" s="101" t="str">
        <f t="shared" si="2"/>
        <v xml:space="preserve"> </v>
      </c>
      <c r="O16" s="102"/>
    </row>
    <row r="17" spans="1:15" s="103" customFormat="1" x14ac:dyDescent="0.2">
      <c r="A17" s="61">
        <f t="shared" si="0"/>
        <v>5</v>
      </c>
      <c r="B17" s="62"/>
      <c r="C17" s="63"/>
      <c r="D17" s="63"/>
      <c r="E17" s="63"/>
      <c r="F17" s="63"/>
      <c r="G17" s="63"/>
      <c r="H17" s="67"/>
      <c r="I17" s="100"/>
      <c r="J17" s="63"/>
      <c r="K17" s="63"/>
      <c r="L17" s="69" t="str">
        <f t="shared" si="1"/>
        <v>0,00</v>
      </c>
      <c r="M17" s="69"/>
      <c r="N17" s="101" t="str">
        <f t="shared" si="2"/>
        <v xml:space="preserve"> </v>
      </c>
      <c r="O17" s="102"/>
    </row>
    <row r="18" spans="1:15" s="103" customFormat="1" x14ac:dyDescent="0.2">
      <c r="A18" s="61">
        <f>ROW()-12</f>
        <v>6</v>
      </c>
      <c r="B18" s="62"/>
      <c r="C18" s="63"/>
      <c r="D18" s="63"/>
      <c r="E18" s="63"/>
      <c r="F18" s="63"/>
      <c r="G18" s="63"/>
      <c r="H18" s="67"/>
      <c r="I18" s="100"/>
      <c r="J18" s="63"/>
      <c r="K18" s="63"/>
      <c r="L18" s="69" t="str">
        <f t="shared" si="1"/>
        <v>0,00</v>
      </c>
      <c r="M18" s="69"/>
      <c r="N18" s="101" t="str">
        <f t="shared" si="2"/>
        <v xml:space="preserve"> </v>
      </c>
      <c r="O18" s="102"/>
    </row>
    <row r="19" spans="1:15" s="103" customFormat="1" x14ac:dyDescent="0.2">
      <c r="A19" s="61">
        <f>ROW()-12</f>
        <v>7</v>
      </c>
      <c r="B19" s="62"/>
      <c r="C19" s="63"/>
      <c r="D19" s="63"/>
      <c r="E19" s="63"/>
      <c r="F19" s="63"/>
      <c r="G19" s="63"/>
      <c r="H19" s="67"/>
      <c r="I19" s="100"/>
      <c r="J19" s="63"/>
      <c r="K19" s="63"/>
      <c r="L19" s="69" t="str">
        <f t="shared" si="1"/>
        <v>0,00</v>
      </c>
      <c r="M19" s="69"/>
      <c r="N19" s="101" t="str">
        <f t="shared" si="2"/>
        <v xml:space="preserve"> </v>
      </c>
      <c r="O19" s="102"/>
    </row>
    <row r="20" spans="1:15" s="103" customFormat="1" ht="15.75" customHeight="1" x14ac:dyDescent="0.2">
      <c r="A20" s="61">
        <f>ROW()-12</f>
        <v>8</v>
      </c>
      <c r="B20" s="62"/>
      <c r="C20" s="63"/>
      <c r="D20" s="63"/>
      <c r="E20" s="63"/>
      <c r="F20" s="63"/>
      <c r="G20" s="63"/>
      <c r="H20" s="67"/>
      <c r="I20" s="100"/>
      <c r="J20" s="63"/>
      <c r="K20" s="63"/>
      <c r="L20" s="69" t="str">
        <f t="shared" si="1"/>
        <v>0,00</v>
      </c>
      <c r="M20" s="69"/>
      <c r="N20" s="101" t="str">
        <f t="shared" si="2"/>
        <v xml:space="preserve"> </v>
      </c>
      <c r="O20" s="102"/>
    </row>
    <row r="21" spans="1:15" s="103" customFormat="1" x14ac:dyDescent="0.2">
      <c r="A21" s="61">
        <f>ROW()-12</f>
        <v>9</v>
      </c>
      <c r="B21" s="62"/>
      <c r="C21" s="63"/>
      <c r="D21" s="63"/>
      <c r="E21" s="63"/>
      <c r="F21" s="63"/>
      <c r="G21" s="63"/>
      <c r="H21" s="67"/>
      <c r="I21" s="100"/>
      <c r="J21" s="63"/>
      <c r="K21" s="63"/>
      <c r="L21" s="69" t="str">
        <f t="shared" si="1"/>
        <v>0,00</v>
      </c>
      <c r="M21" s="69"/>
      <c r="N21" s="101" t="str">
        <f t="shared" si="2"/>
        <v xml:space="preserve"> </v>
      </c>
      <c r="O21" s="102"/>
    </row>
    <row r="22" spans="1:15" s="103" customFormat="1" x14ac:dyDescent="0.2">
      <c r="A22" s="61">
        <f t="shared" si="0"/>
        <v>10</v>
      </c>
      <c r="B22" s="62"/>
      <c r="C22" s="63"/>
      <c r="D22" s="63"/>
      <c r="E22" s="63"/>
      <c r="F22" s="63"/>
      <c r="G22" s="63"/>
      <c r="H22" s="67"/>
      <c r="I22" s="100"/>
      <c r="J22" s="63"/>
      <c r="K22" s="63"/>
      <c r="L22" s="69" t="str">
        <f t="shared" si="1"/>
        <v>0,00</v>
      </c>
      <c r="M22" s="69"/>
      <c r="N22" s="101" t="str">
        <f t="shared" si="2"/>
        <v xml:space="preserve"> </v>
      </c>
      <c r="O22" s="102"/>
    </row>
    <row r="23" spans="1:15" s="103" customFormat="1" x14ac:dyDescent="0.2">
      <c r="A23" s="61">
        <f t="shared" si="0"/>
        <v>11</v>
      </c>
      <c r="B23" s="62"/>
      <c r="C23" s="63"/>
      <c r="D23" s="63"/>
      <c r="E23" s="63"/>
      <c r="F23" s="63"/>
      <c r="G23" s="63"/>
      <c r="H23" s="67"/>
      <c r="I23" s="100"/>
      <c r="J23" s="63"/>
      <c r="K23" s="63"/>
      <c r="L23" s="69" t="str">
        <f t="shared" si="1"/>
        <v>0,00</v>
      </c>
      <c r="M23" s="69"/>
      <c r="N23" s="101" t="str">
        <f t="shared" si="2"/>
        <v xml:space="preserve"> </v>
      </c>
      <c r="O23" s="102"/>
    </row>
    <row r="24" spans="1:15" s="103" customFormat="1" x14ac:dyDescent="0.2">
      <c r="A24" s="61">
        <f t="shared" si="0"/>
        <v>12</v>
      </c>
      <c r="B24" s="62"/>
      <c r="C24" s="63"/>
      <c r="D24" s="63"/>
      <c r="E24" s="63"/>
      <c r="F24" s="63"/>
      <c r="G24" s="63"/>
      <c r="H24" s="67"/>
      <c r="I24" s="100"/>
      <c r="J24" s="63"/>
      <c r="K24" s="63"/>
      <c r="L24" s="69" t="str">
        <f t="shared" si="1"/>
        <v>0,00</v>
      </c>
      <c r="M24" s="69"/>
      <c r="N24" s="101" t="str">
        <f t="shared" si="2"/>
        <v xml:space="preserve"> </v>
      </c>
      <c r="O24" s="102"/>
    </row>
    <row r="25" spans="1:15" s="103" customFormat="1" x14ac:dyDescent="0.2">
      <c r="A25" s="61">
        <f t="shared" si="0"/>
        <v>13</v>
      </c>
      <c r="B25" s="62"/>
      <c r="C25" s="63"/>
      <c r="D25" s="63"/>
      <c r="E25" s="63"/>
      <c r="F25" s="63"/>
      <c r="G25" s="63"/>
      <c r="H25" s="67"/>
      <c r="I25" s="100"/>
      <c r="J25" s="63"/>
      <c r="K25" s="63"/>
      <c r="L25" s="69" t="str">
        <f t="shared" si="1"/>
        <v>0,00</v>
      </c>
      <c r="M25" s="69"/>
      <c r="N25" s="101" t="str">
        <f t="shared" si="2"/>
        <v xml:space="preserve"> </v>
      </c>
      <c r="O25" s="102"/>
    </row>
    <row r="26" spans="1:15" s="103" customFormat="1" x14ac:dyDescent="0.2">
      <c r="A26" s="61">
        <f t="shared" si="0"/>
        <v>14</v>
      </c>
      <c r="B26" s="62"/>
      <c r="C26" s="63"/>
      <c r="D26" s="63"/>
      <c r="E26" s="63"/>
      <c r="F26" s="63"/>
      <c r="G26" s="63"/>
      <c r="H26" s="67"/>
      <c r="I26" s="100"/>
      <c r="J26" s="63"/>
      <c r="K26" s="63"/>
      <c r="L26" s="69" t="str">
        <f t="shared" si="1"/>
        <v>0,00</v>
      </c>
      <c r="M26" s="69"/>
      <c r="N26" s="101" t="str">
        <f t="shared" si="2"/>
        <v xml:space="preserve"> </v>
      </c>
      <c r="O26" s="102"/>
    </row>
    <row r="27" spans="1:15" s="103" customFormat="1" x14ac:dyDescent="0.2">
      <c r="A27" s="61">
        <f t="shared" si="0"/>
        <v>15</v>
      </c>
      <c r="B27" s="62"/>
      <c r="C27" s="63"/>
      <c r="D27" s="63"/>
      <c r="E27" s="63"/>
      <c r="F27" s="63"/>
      <c r="G27" s="63"/>
      <c r="H27" s="67"/>
      <c r="I27" s="100"/>
      <c r="J27" s="63"/>
      <c r="K27" s="63"/>
      <c r="L27" s="69" t="str">
        <f t="shared" si="1"/>
        <v>0,00</v>
      </c>
      <c r="M27" s="69"/>
      <c r="N27" s="101" t="str">
        <f t="shared" si="2"/>
        <v xml:space="preserve"> </v>
      </c>
      <c r="O27" s="102"/>
    </row>
    <row r="28" spans="1:15" s="103" customFormat="1" x14ac:dyDescent="0.2">
      <c r="A28" s="61">
        <f t="shared" si="0"/>
        <v>16</v>
      </c>
      <c r="B28" s="62"/>
      <c r="C28" s="63"/>
      <c r="D28" s="63"/>
      <c r="E28" s="63"/>
      <c r="F28" s="63"/>
      <c r="G28" s="63"/>
      <c r="H28" s="67"/>
      <c r="I28" s="100"/>
      <c r="J28" s="63"/>
      <c r="K28" s="63"/>
      <c r="L28" s="69" t="str">
        <f t="shared" si="1"/>
        <v>0,00</v>
      </c>
      <c r="M28" s="69"/>
      <c r="N28" s="101" t="str">
        <f t="shared" si="2"/>
        <v xml:space="preserve"> </v>
      </c>
      <c r="O28" s="102"/>
    </row>
    <row r="29" spans="1:15" s="103" customFormat="1" x14ac:dyDescent="0.2">
      <c r="A29" s="61">
        <f t="shared" si="0"/>
        <v>17</v>
      </c>
      <c r="B29" s="62"/>
      <c r="C29" s="63"/>
      <c r="D29" s="63"/>
      <c r="E29" s="63"/>
      <c r="F29" s="63"/>
      <c r="G29" s="63"/>
      <c r="H29" s="67"/>
      <c r="I29" s="100"/>
      <c r="J29" s="63"/>
      <c r="K29" s="63"/>
      <c r="L29" s="69" t="str">
        <f t="shared" si="1"/>
        <v>0,00</v>
      </c>
      <c r="M29" s="69"/>
      <c r="N29" s="101" t="str">
        <f t="shared" si="2"/>
        <v xml:space="preserve"> </v>
      </c>
      <c r="O29" s="102"/>
    </row>
    <row r="30" spans="1:15" s="103" customFormat="1" x14ac:dyDescent="0.2">
      <c r="A30" s="61">
        <f t="shared" si="0"/>
        <v>18</v>
      </c>
      <c r="B30" s="62"/>
      <c r="C30" s="63"/>
      <c r="D30" s="63"/>
      <c r="E30" s="63"/>
      <c r="F30" s="63"/>
      <c r="G30" s="63"/>
      <c r="H30" s="67"/>
      <c r="I30" s="100"/>
      <c r="J30" s="63"/>
      <c r="K30" s="63"/>
      <c r="L30" s="69" t="str">
        <f t="shared" si="1"/>
        <v>0,00</v>
      </c>
      <c r="M30" s="69"/>
      <c r="N30" s="101" t="str">
        <f t="shared" si="2"/>
        <v xml:space="preserve"> </v>
      </c>
      <c r="O30" s="102"/>
    </row>
    <row r="31" spans="1:15" s="103" customFormat="1" x14ac:dyDescent="0.2">
      <c r="A31" s="61">
        <f t="shared" si="0"/>
        <v>19</v>
      </c>
      <c r="B31" s="62"/>
      <c r="C31" s="63"/>
      <c r="D31" s="63"/>
      <c r="E31" s="63"/>
      <c r="F31" s="63"/>
      <c r="G31" s="63"/>
      <c r="H31" s="67"/>
      <c r="I31" s="100"/>
      <c r="J31" s="63"/>
      <c r="K31" s="63"/>
      <c r="L31" s="69" t="str">
        <f t="shared" si="1"/>
        <v>0,00</v>
      </c>
      <c r="M31" s="69"/>
      <c r="N31" s="101" t="str">
        <f t="shared" si="2"/>
        <v xml:space="preserve"> </v>
      </c>
      <c r="O31" s="102"/>
    </row>
    <row r="32" spans="1:15" s="35" customFormat="1" x14ac:dyDescent="0.2">
      <c r="A32" s="43"/>
      <c r="B32" s="43"/>
      <c r="C32" s="43"/>
      <c r="D32" s="43"/>
      <c r="E32" s="43"/>
      <c r="F32" s="98"/>
      <c r="G32" s="45" t="s">
        <v>91</v>
      </c>
      <c r="H32" s="45">
        <f>SUM(H13:H31)</f>
        <v>0</v>
      </c>
      <c r="I32" s="44"/>
      <c r="J32" s="45"/>
      <c r="K32" s="44"/>
      <c r="L32" s="45">
        <f>SUM(L13:L31)</f>
        <v>0</v>
      </c>
      <c r="M32" s="45">
        <f>SUM(M13:M31)</f>
        <v>0</v>
      </c>
      <c r="N32" s="43"/>
    </row>
    <row r="33" spans="1:14" s="35" customFormat="1" x14ac:dyDescent="0.2">
      <c r="A33" s="43"/>
      <c r="B33" s="43"/>
      <c r="C33" s="43"/>
      <c r="D33" s="43"/>
      <c r="E33" s="43"/>
      <c r="F33" s="98"/>
      <c r="G33" s="46"/>
      <c r="H33" s="46"/>
      <c r="I33" s="46"/>
      <c r="J33" s="46"/>
      <c r="K33" s="46"/>
      <c r="L33" s="43"/>
      <c r="M33" s="43"/>
      <c r="N33" s="43"/>
    </row>
    <row r="34" spans="1:14" s="35" customFormat="1" x14ac:dyDescent="0.2">
      <c r="A34" s="187" t="s">
        <v>92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47"/>
    </row>
    <row r="35" spans="1:14" x14ac:dyDescent="0.2">
      <c r="A35" s="187" t="s">
        <v>93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47"/>
      <c r="N35" s="35"/>
    </row>
    <row r="40" spans="1:14" x14ac:dyDescent="0.2">
      <c r="G40" s="99"/>
    </row>
    <row r="41" spans="1:14" x14ac:dyDescent="0.2">
      <c r="G41" s="99"/>
    </row>
  </sheetData>
  <sheetProtection algorithmName="SHA-512" hashValue="AnyLCrWVXiZrcWXwV58RiZQ92U+WX3P5X/0GmmIRt7X3mXdHjJv/u18rws3PPBle9rUM7nxLazUlmOXOsPMaNg==" saltValue="BHvYKEHDPlrz5kydk4Uc4g==" spinCount="100000" sheet="1" formatRows="0" insertRows="0" deleteRows="0"/>
  <mergeCells count="18">
    <mergeCell ref="A8:D8"/>
    <mergeCell ref="E6:I6"/>
    <mergeCell ref="E7:I7"/>
    <mergeCell ref="E8:I8"/>
    <mergeCell ref="A3:N3"/>
    <mergeCell ref="A6:D6"/>
    <mergeCell ref="A7:D7"/>
    <mergeCell ref="G10:G11"/>
    <mergeCell ref="K10:K11"/>
    <mergeCell ref="N10:N11"/>
    <mergeCell ref="A34:L34"/>
    <mergeCell ref="A35:L35"/>
    <mergeCell ref="A10:A11"/>
    <mergeCell ref="B10:B11"/>
    <mergeCell ref="C10:C11"/>
    <mergeCell ref="D10:D11"/>
    <mergeCell ref="E10:E11"/>
    <mergeCell ref="F10:F11"/>
  </mergeCells>
  <conditionalFormatting sqref="F13:G31">
    <cfRule type="expression" dxfId="21" priority="5">
      <formula>($C13="pauschalierte Investitionen")</formula>
    </cfRule>
  </conditionalFormatting>
  <conditionalFormatting sqref="J13:J31">
    <cfRule type="expression" dxfId="20" priority="2">
      <formula>($C13="pauschalierte Investitionen")</formula>
    </cfRule>
  </conditionalFormatting>
  <conditionalFormatting sqref="K13:K31">
    <cfRule type="expression" dxfId="19" priority="1">
      <formula>($C13="pauschalierte Investitionen")</formula>
    </cfRule>
  </conditionalFormatting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Footer>&amp;LSachsen-Anhalt WISSENSCHAFT&amp;Czahlenmäßiger Nachweis&amp;RAU-2-005-20230627
Stand 27.06.2023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IF(Gesamtübersicht!$B$11='Auswahllisten und NR'!$F$4,'Auswahllisten und NR'!$D$23:$D$25,'Auswahllisten und NR'!$C$2:$C$6)</xm:f>
          </x14:formula1>
          <xm:sqref>C13:C31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R40"/>
  <sheetViews>
    <sheetView topLeftCell="A10" workbookViewId="0">
      <selection activeCell="B43" sqref="B43"/>
    </sheetView>
  </sheetViews>
  <sheetFormatPr baseColWidth="10" defaultColWidth="11.42578125" defaultRowHeight="15" x14ac:dyDescent="0.25"/>
  <cols>
    <col min="1" max="1" width="31.28515625" style="5" bestFit="1" customWidth="1"/>
    <col min="2" max="2" width="51.42578125" style="5" bestFit="1" customWidth="1"/>
    <col min="3" max="4" width="51.42578125" style="5" customWidth="1"/>
    <col min="5" max="5" width="14" style="5" bestFit="1" customWidth="1"/>
    <col min="6" max="6" width="46.28515625" style="5" bestFit="1" customWidth="1"/>
    <col min="7" max="7" width="34.28515625" style="3" customWidth="1"/>
    <col min="8" max="8" width="17.140625" style="5" bestFit="1" customWidth="1"/>
    <col min="9" max="9" width="50" style="5" bestFit="1" customWidth="1"/>
    <col min="10" max="10" width="10.7109375" style="5" bestFit="1" customWidth="1"/>
    <col min="11" max="11" width="16.7109375" style="5" bestFit="1" customWidth="1"/>
    <col min="12" max="12" width="57.7109375" style="5" hidden="1" customWidth="1"/>
    <col min="13" max="13" width="31.85546875" style="5" hidden="1" customWidth="1"/>
    <col min="14" max="14" width="21.5703125" style="5" bestFit="1" customWidth="1"/>
    <col min="15" max="15" width="49.5703125" style="5" bestFit="1" customWidth="1"/>
    <col min="16" max="17" width="11.42578125" style="5"/>
    <col min="18" max="18" width="14.42578125" style="5" bestFit="1" customWidth="1"/>
    <col min="19" max="16384" width="11.42578125" style="5"/>
  </cols>
  <sheetData>
    <row r="1" spans="1:18" x14ac:dyDescent="0.25">
      <c r="A1" s="4" t="s">
        <v>10</v>
      </c>
      <c r="B1" s="5" t="s">
        <v>42</v>
      </c>
      <c r="C1" s="5" t="s">
        <v>73</v>
      </c>
      <c r="D1" s="5" t="s">
        <v>80</v>
      </c>
      <c r="E1" s="5" t="s">
        <v>21</v>
      </c>
      <c r="F1" s="5" t="s">
        <v>45</v>
      </c>
      <c r="L1" s="5" t="s">
        <v>38</v>
      </c>
      <c r="M1" s="5" t="s">
        <v>26</v>
      </c>
      <c r="N1" s="5" t="s">
        <v>40</v>
      </c>
    </row>
    <row r="2" spans="1:18" ht="30" x14ac:dyDescent="0.25">
      <c r="A2" s="4" t="s">
        <v>11</v>
      </c>
      <c r="B2" s="5" t="s">
        <v>43</v>
      </c>
      <c r="C2" s="5" t="s">
        <v>115</v>
      </c>
      <c r="D2" t="s">
        <v>132</v>
      </c>
      <c r="E2" s="5" t="s">
        <v>1</v>
      </c>
      <c r="F2" s="3" t="s">
        <v>59</v>
      </c>
      <c r="L2" s="5" t="s">
        <v>47</v>
      </c>
      <c r="N2" s="6" t="s">
        <v>50</v>
      </c>
      <c r="O2" s="2" t="s">
        <v>39</v>
      </c>
      <c r="R2" s="7"/>
    </row>
    <row r="3" spans="1:18" ht="60" x14ac:dyDescent="0.25">
      <c r="A3" s="4" t="s">
        <v>12</v>
      </c>
      <c r="B3" s="3" t="s">
        <v>85</v>
      </c>
      <c r="C3" s="5" t="s">
        <v>75</v>
      </c>
      <c r="D3" t="s">
        <v>81</v>
      </c>
      <c r="F3" s="3" t="s">
        <v>60</v>
      </c>
      <c r="N3" s="6">
        <v>0.9</v>
      </c>
      <c r="O3" s="3" t="s">
        <v>41</v>
      </c>
      <c r="R3" s="7"/>
    </row>
    <row r="4" spans="1:18" ht="30" x14ac:dyDescent="0.25">
      <c r="A4" s="4" t="s">
        <v>13</v>
      </c>
      <c r="B4" s="5" t="s">
        <v>72</v>
      </c>
      <c r="C4" s="5" t="s">
        <v>74</v>
      </c>
      <c r="D4" t="s">
        <v>82</v>
      </c>
      <c r="F4" s="3" t="s">
        <v>61</v>
      </c>
      <c r="N4" s="6" t="s">
        <v>51</v>
      </c>
      <c r="O4" s="3" t="s">
        <v>52</v>
      </c>
      <c r="R4" s="7"/>
    </row>
    <row r="5" spans="1:18" x14ac:dyDescent="0.25">
      <c r="A5" s="4" t="s">
        <v>14</v>
      </c>
      <c r="C5" s="5" t="s">
        <v>97</v>
      </c>
      <c r="D5" t="s">
        <v>83</v>
      </c>
      <c r="N5" s="6"/>
      <c r="O5" s="2"/>
      <c r="R5" s="7"/>
    </row>
    <row r="6" spans="1:18" x14ac:dyDescent="0.25">
      <c r="A6" s="4" t="s">
        <v>15</v>
      </c>
      <c r="C6" s="5" t="s">
        <v>96</v>
      </c>
      <c r="D6" t="s">
        <v>84</v>
      </c>
      <c r="E6" s="5" t="s">
        <v>2</v>
      </c>
      <c r="L6" s="5" t="s">
        <v>49</v>
      </c>
      <c r="M6" s="5" t="s">
        <v>24</v>
      </c>
      <c r="N6" s="5" t="s">
        <v>57</v>
      </c>
      <c r="O6" s="2" t="s">
        <v>39</v>
      </c>
      <c r="R6" s="7"/>
    </row>
    <row r="7" spans="1:18" x14ac:dyDescent="0.25">
      <c r="A7" s="4"/>
      <c r="D7" s="5" t="s">
        <v>124</v>
      </c>
      <c r="N7" s="6" t="s">
        <v>53</v>
      </c>
      <c r="O7" s="2" t="s">
        <v>54</v>
      </c>
      <c r="R7" s="7"/>
    </row>
    <row r="8" spans="1:18" x14ac:dyDescent="0.25">
      <c r="A8" s="4"/>
      <c r="D8" s="5" t="s">
        <v>120</v>
      </c>
      <c r="N8" s="6">
        <v>0.8</v>
      </c>
      <c r="O8" s="5" t="s">
        <v>55</v>
      </c>
      <c r="R8" s="7"/>
    </row>
    <row r="9" spans="1:18" x14ac:dyDescent="0.25">
      <c r="A9" s="4"/>
      <c r="N9" s="6">
        <v>1</v>
      </c>
      <c r="O9" s="5" t="s">
        <v>56</v>
      </c>
      <c r="R9" s="7"/>
    </row>
    <row r="10" spans="1:18" x14ac:dyDescent="0.25">
      <c r="L10" s="5" t="s">
        <v>48</v>
      </c>
      <c r="M10" s="5" t="s">
        <v>25</v>
      </c>
    </row>
    <row r="11" spans="1:18" x14ac:dyDescent="0.25">
      <c r="A11" s="4"/>
      <c r="N11" s="6"/>
      <c r="O11" s="3"/>
    </row>
    <row r="12" spans="1:18" x14ac:dyDescent="0.25">
      <c r="A12" s="4"/>
      <c r="N12" s="6"/>
      <c r="O12" s="3"/>
    </row>
    <row r="13" spans="1:18" x14ac:dyDescent="0.25">
      <c r="N13" s="6"/>
      <c r="O13" s="3"/>
    </row>
    <row r="14" spans="1:18" ht="15.75" thickBot="1" x14ac:dyDescent="0.3">
      <c r="A14" s="5" t="s">
        <v>44</v>
      </c>
      <c r="B14" s="3" t="s">
        <v>66</v>
      </c>
      <c r="C14" s="3" t="s">
        <v>67</v>
      </c>
      <c r="D14" s="5" t="s">
        <v>63</v>
      </c>
      <c r="E14" s="5" t="s">
        <v>65</v>
      </c>
      <c r="F14" s="5" t="s">
        <v>64</v>
      </c>
      <c r="N14" s="6"/>
      <c r="O14" s="3"/>
    </row>
    <row r="15" spans="1:18" ht="30" x14ac:dyDescent="0.25">
      <c r="A15" s="24" t="s">
        <v>116</v>
      </c>
      <c r="B15" s="8" t="s">
        <v>43</v>
      </c>
      <c r="C15" s="9">
        <v>1</v>
      </c>
      <c r="D15" s="8" t="s">
        <v>115</v>
      </c>
      <c r="E15" s="9">
        <v>1</v>
      </c>
      <c r="F15" s="10"/>
      <c r="O15" s="5" t="s">
        <v>71</v>
      </c>
    </row>
    <row r="16" spans="1:18" x14ac:dyDescent="0.25">
      <c r="A16" s="25"/>
      <c r="B16" s="11" t="s">
        <v>58</v>
      </c>
      <c r="C16" s="12">
        <v>1</v>
      </c>
      <c r="D16" s="11" t="s">
        <v>69</v>
      </c>
      <c r="E16" s="12">
        <v>1</v>
      </c>
      <c r="F16" s="13"/>
      <c r="O16" s="5">
        <f>IF(F28="x",IF(K21="x",MIN(70+IF(P13="x",15)+IF(P14="x",15)+IF(P15="x",15)+IF(P16="x",15)+IF(P17="x",15),80),IF(K22="x",MIN(45+IF(P13="x",15)+IF(P14="x",15)+IF(P15="x",15)+IF(P16="x",15)+IF(P17="x",0),60),)),IF(F29="x",IF(K21="x",MIN(60+IF(P13="x",15)+IF(P14="x",15)+IF(P15="x",15)+IF(P16="x",15)+IF(P17="x",15),75),IF(K22="x",MIN(35+IF(P13="x",15)+IF(P14="x",15)+IF(P15="x",15)+IF(P16="x",15)+IF(P17="x",0),50),)),IF(K15="x",IF(K21="x",MIN(50+IF(P13="x",15)+IF(P14="x",15)+IF(P15="x",15)+IF(P16="x",15)+IF(P17="x",15),65),IF(K22="x",MIN(25+IF(P13="x",15)+IF(P14="x",15)+IF(P15="x",15)+IF(P16="x",15)+IF(P17="x",0),40),)),IF(K16="x",IF(K21="x",MIN(0+IF(P20="x",80)+IF(P21="x",100)+IF(P22="x",80)+IF(P23="x",90),100),IF(K22="x",MIN(0+IF(P20="x",80)+IF(P21="x",100)+IF(P22="x",80)+IF(P23="x",90),100),)),))))</f>
        <v>0</v>
      </c>
    </row>
    <row r="17" spans="1:14" x14ac:dyDescent="0.25">
      <c r="A17" s="25"/>
      <c r="B17" s="11"/>
      <c r="C17" s="12"/>
      <c r="D17" s="11" t="s">
        <v>68</v>
      </c>
      <c r="E17" s="12"/>
      <c r="F17" s="13"/>
    </row>
    <row r="18" spans="1:14" ht="15.75" thickBot="1" x14ac:dyDescent="0.3">
      <c r="A18" s="25"/>
      <c r="B18" s="11"/>
      <c r="C18" s="12"/>
      <c r="D18" s="11" t="s">
        <v>49</v>
      </c>
      <c r="E18" s="12">
        <v>0.4</v>
      </c>
      <c r="F18" s="13"/>
    </row>
    <row r="19" spans="1:14" ht="45" x14ac:dyDescent="0.25">
      <c r="A19" s="24" t="s">
        <v>117</v>
      </c>
      <c r="B19" s="8" t="s">
        <v>43</v>
      </c>
      <c r="C19" s="9">
        <v>1</v>
      </c>
      <c r="D19" s="8" t="s">
        <v>115</v>
      </c>
      <c r="E19" s="9">
        <v>1</v>
      </c>
      <c r="F19" s="10"/>
    </row>
    <row r="20" spans="1:14" x14ac:dyDescent="0.25">
      <c r="A20" s="25"/>
      <c r="B20" s="11" t="s">
        <v>58</v>
      </c>
      <c r="C20" s="12">
        <v>1</v>
      </c>
      <c r="D20" s="11" t="s">
        <v>69</v>
      </c>
      <c r="E20" s="12">
        <v>1</v>
      </c>
      <c r="F20" s="13"/>
    </row>
    <row r="21" spans="1:14" x14ac:dyDescent="0.25">
      <c r="A21" s="25"/>
      <c r="B21" s="11"/>
      <c r="C21" s="12"/>
      <c r="D21" s="11" t="s">
        <v>49</v>
      </c>
      <c r="E21" s="12">
        <v>0.4</v>
      </c>
      <c r="F21" s="13"/>
    </row>
    <row r="22" spans="1:14" ht="15.75" thickBot="1" x14ac:dyDescent="0.3">
      <c r="A22" s="26"/>
      <c r="B22" s="14"/>
      <c r="C22" s="15"/>
      <c r="D22" s="14" t="s">
        <v>68</v>
      </c>
      <c r="E22" s="15"/>
      <c r="F22" s="16"/>
    </row>
    <row r="23" spans="1:14" ht="45" x14ac:dyDescent="0.25">
      <c r="A23" s="24" t="s">
        <v>61</v>
      </c>
      <c r="B23" s="8" t="s">
        <v>43</v>
      </c>
      <c r="C23" s="9"/>
      <c r="D23" s="8" t="s">
        <v>70</v>
      </c>
      <c r="E23" s="9">
        <v>1</v>
      </c>
      <c r="F23" s="10"/>
      <c r="I23" s="17"/>
      <c r="J23" s="17"/>
      <c r="K23" s="17"/>
      <c r="L23" s="17"/>
      <c r="M23" s="17"/>
      <c r="N23" s="17"/>
    </row>
    <row r="24" spans="1:14" x14ac:dyDescent="0.25">
      <c r="A24" s="25"/>
      <c r="B24" s="11"/>
      <c r="C24" s="12"/>
      <c r="D24" s="11" t="s">
        <v>94</v>
      </c>
      <c r="E24" s="12">
        <v>1</v>
      </c>
      <c r="F24" s="13"/>
      <c r="I24" s="17"/>
      <c r="J24" s="17"/>
      <c r="K24" s="17"/>
      <c r="L24" s="17"/>
      <c r="M24" s="17"/>
      <c r="N24" s="17"/>
    </row>
    <row r="25" spans="1:14" x14ac:dyDescent="0.25">
      <c r="A25" s="25"/>
      <c r="B25" s="11"/>
      <c r="C25" s="12"/>
      <c r="D25" s="11" t="s">
        <v>123</v>
      </c>
      <c r="E25" s="12"/>
      <c r="F25" s="13"/>
      <c r="I25" s="17"/>
      <c r="J25" s="17"/>
      <c r="K25" s="17"/>
      <c r="L25" s="17"/>
      <c r="M25" s="17"/>
      <c r="N25" s="17"/>
    </row>
    <row r="26" spans="1:14" x14ac:dyDescent="0.25">
      <c r="A26" s="25"/>
      <c r="B26" s="11" t="s">
        <v>58</v>
      </c>
      <c r="C26" s="12"/>
      <c r="D26" s="11" t="s">
        <v>69</v>
      </c>
      <c r="E26" s="12">
        <v>1</v>
      </c>
      <c r="F26" s="13"/>
    </row>
    <row r="27" spans="1:14" ht="15.75" thickBot="1" x14ac:dyDescent="0.3">
      <c r="A27" s="25"/>
      <c r="B27" s="11"/>
      <c r="C27" s="12"/>
      <c r="D27" s="11" t="s">
        <v>49</v>
      </c>
      <c r="E27" s="12">
        <v>0.2</v>
      </c>
      <c r="F27" s="13"/>
    </row>
    <row r="28" spans="1:14" ht="15.75" thickBot="1" x14ac:dyDescent="0.3">
      <c r="A28" s="18" t="s">
        <v>72</v>
      </c>
      <c r="B28" s="20"/>
      <c r="C28" s="19"/>
      <c r="D28" s="20" t="s">
        <v>98</v>
      </c>
      <c r="E28" s="23">
        <v>0.8</v>
      </c>
      <c r="F28" s="21"/>
    </row>
    <row r="29" spans="1:14" ht="15.75" thickBot="1" x14ac:dyDescent="0.3">
      <c r="A29" s="18" t="s">
        <v>72</v>
      </c>
      <c r="B29" s="20"/>
      <c r="C29" s="19"/>
      <c r="D29" s="20" t="s">
        <v>68</v>
      </c>
      <c r="E29" s="23">
        <v>1</v>
      </c>
      <c r="F29" s="21"/>
    </row>
    <row r="36" spans="1:12" x14ac:dyDescent="0.2">
      <c r="A36" s="1" t="s">
        <v>130</v>
      </c>
    </row>
    <row r="37" spans="1:12" x14ac:dyDescent="0.2">
      <c r="A37" s="1" t="s">
        <v>131</v>
      </c>
    </row>
    <row r="40" spans="1:12" x14ac:dyDescent="0.25">
      <c r="L40" s="22"/>
    </row>
  </sheetData>
  <sortState ref="L3:L19">
    <sortCondition ref="L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Gesamtübersicht</vt:lpstr>
      <vt:lpstr>Personalausgaben</vt:lpstr>
      <vt:lpstr>sonstige Ausgaben</vt:lpstr>
      <vt:lpstr>Auswahllisten und NR</vt:lpstr>
      <vt:lpstr>Gesamtübersicht!Druckbereich</vt:lpstr>
      <vt:lpstr>Personalausgaben!Druckbereich</vt:lpstr>
      <vt:lpstr>'sonstige Ausgaben'!Druckbereich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Behrnd, Andy</cp:lastModifiedBy>
  <cp:lastPrinted>2023-10-11T06:11:40Z</cp:lastPrinted>
  <dcterms:created xsi:type="dcterms:W3CDTF">2019-01-16T12:42:22Z</dcterms:created>
  <dcterms:modified xsi:type="dcterms:W3CDTF">2023-11-06T08:05:48Z</dcterms:modified>
</cp:coreProperties>
</file>