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NPP\PM\1_neu\FuE_Patent_WTT 2021 - 2027\2_Umsetzung\8.1_Antrag\Vorkalkulation\"/>
    </mc:Choice>
  </mc:AlternateContent>
  <bookViews>
    <workbookView xWindow="120" yWindow="195" windowWidth="18915" windowHeight="11250" tabRatio="671"/>
  </bookViews>
  <sheets>
    <sheet name="AFP" sheetId="17" r:id="rId1"/>
    <sheet name="AP1" sheetId="2" r:id="rId2"/>
    <sheet name="AP2" sheetId="3" r:id="rId3"/>
    <sheet name="AP3" sheetId="4" r:id="rId4"/>
    <sheet name="AP4" sheetId="5" r:id="rId5"/>
    <sheet name="AP5" sheetId="6" r:id="rId6"/>
    <sheet name="AP6" sheetId="7" r:id="rId7"/>
    <sheet name="AP7" sheetId="8" r:id="rId8"/>
    <sheet name="AP8" sheetId="9" r:id="rId9"/>
    <sheet name="AP9" sheetId="10" r:id="rId10"/>
    <sheet name="AP10" sheetId="11" r:id="rId11"/>
    <sheet name="AP11" sheetId="12" r:id="rId12"/>
    <sheet name="AP12" sheetId="13" r:id="rId13"/>
    <sheet name="AP13" sheetId="14" r:id="rId14"/>
    <sheet name="AP14" sheetId="15" r:id="rId15"/>
    <sheet name="AP15" sheetId="16" r:id="rId16"/>
  </sheets>
  <externalReferences>
    <externalReference r:id="rId17"/>
  </externalReference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250542</definedName>
    <definedName name="_IDVTrackerMajorVersion155_" hidden="1">1</definedName>
    <definedName name="_IDVTrackerMinorVersion155_" hidden="1">0</definedName>
    <definedName name="_IDVTrackerVersion155_" hidden="1">7</definedName>
    <definedName name="Beginn">'[1]allg. Projektangaben '!$B$8</definedName>
    <definedName name="_xlnm.Print_Area" localSheetId="0">AFP!$A$1:$Q$47</definedName>
    <definedName name="Ende">'[1]allg. Projektangaben '!$F$8</definedName>
    <definedName name="Schluss">AFP!$K$10</definedName>
    <definedName name="Start">AFP!$K$9</definedName>
    <definedName name="Vorhabenzeitraum_BEGINN">#REF!</definedName>
    <definedName name="Vorhabenzeitraum_ENDE">#REF!</definedName>
  </definedNames>
  <calcPr calcId="162913"/>
</workbook>
</file>

<file path=xl/calcChain.xml><?xml version="1.0" encoding="utf-8"?>
<calcChain xmlns="http://schemas.openxmlformats.org/spreadsheetml/2006/main">
  <c r="S18" i="17" l="1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17" i="17"/>
  <c r="B6" i="2" l="1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U18" i="17" s="1"/>
  <c r="V17" i="17"/>
  <c r="U17" i="17"/>
  <c r="B7" i="16"/>
  <c r="B5" i="16"/>
  <c r="B4" i="16"/>
  <c r="B3" i="16"/>
  <c r="B7" i="15"/>
  <c r="B5" i="15"/>
  <c r="B4" i="15"/>
  <c r="B3" i="15"/>
  <c r="B7" i="14"/>
  <c r="B5" i="14"/>
  <c r="B3" i="14"/>
  <c r="B4" i="14"/>
  <c r="B7" i="13"/>
  <c r="B5" i="13"/>
  <c r="B4" i="13"/>
  <c r="B3" i="13"/>
  <c r="B7" i="12"/>
  <c r="B5" i="12"/>
  <c r="B4" i="12"/>
  <c r="B3" i="12"/>
  <c r="B7" i="11"/>
  <c r="B5" i="11"/>
  <c r="B4" i="11"/>
  <c r="B3" i="11"/>
  <c r="B7" i="10"/>
  <c r="B5" i="10"/>
  <c r="B4" i="10"/>
  <c r="B3" i="10"/>
  <c r="B7" i="9"/>
  <c r="B5" i="9"/>
  <c r="B4" i="9"/>
  <c r="B3" i="9"/>
  <c r="B7" i="8"/>
  <c r="B4" i="8"/>
  <c r="B5" i="8"/>
  <c r="B3" i="8"/>
  <c r="B7" i="7"/>
  <c r="B5" i="7"/>
  <c r="B4" i="7"/>
  <c r="B3" i="7"/>
  <c r="B7" i="6"/>
  <c r="B5" i="6"/>
  <c r="B4" i="6"/>
  <c r="B3" i="6"/>
  <c r="B7" i="5"/>
  <c r="B5" i="5"/>
  <c r="B4" i="5"/>
  <c r="B3" i="5"/>
  <c r="B7" i="4"/>
  <c r="B5" i="4"/>
  <c r="B4" i="4"/>
  <c r="B3" i="4"/>
  <c r="B7" i="3"/>
  <c r="B5" i="3"/>
  <c r="B4" i="3"/>
  <c r="B3" i="3"/>
  <c r="G41" i="17"/>
  <c r="B4" i="2"/>
  <c r="B3" i="2"/>
  <c r="B2" i="2"/>
  <c r="N32" i="17"/>
  <c r="U31" i="17"/>
  <c r="T31" i="17"/>
  <c r="R31" i="17"/>
  <c r="U30" i="17"/>
  <c r="T30" i="17"/>
  <c r="R30" i="17"/>
  <c r="U29" i="17"/>
  <c r="T29" i="17"/>
  <c r="R29" i="17"/>
  <c r="U28" i="17"/>
  <c r="T28" i="17"/>
  <c r="R28" i="17"/>
  <c r="U27" i="17"/>
  <c r="T27" i="17"/>
  <c r="R27" i="17"/>
  <c r="U26" i="17"/>
  <c r="T26" i="17"/>
  <c r="R26" i="17"/>
  <c r="U25" i="17"/>
  <c r="T25" i="17"/>
  <c r="R25" i="17"/>
  <c r="U24" i="17"/>
  <c r="T24" i="17"/>
  <c r="R24" i="17"/>
  <c r="U23" i="17"/>
  <c r="T23" i="17"/>
  <c r="R23" i="17"/>
  <c r="U22" i="17"/>
  <c r="T22" i="17"/>
  <c r="R22" i="17"/>
  <c r="T21" i="17"/>
  <c r="U21" i="17"/>
  <c r="R21" i="17"/>
  <c r="T20" i="17"/>
  <c r="U20" i="17"/>
  <c r="R20" i="17"/>
  <c r="T19" i="17"/>
  <c r="R19" i="17"/>
  <c r="T18" i="17"/>
  <c r="R18" i="17"/>
  <c r="T17" i="17"/>
  <c r="R17" i="17"/>
  <c r="U19" i="17"/>
  <c r="H41" i="17" l="1"/>
  <c r="G42" i="17"/>
  <c r="G46" i="17" s="1"/>
  <c r="H42" i="17" l="1"/>
  <c r="H46" i="17" s="1"/>
  <c r="J41" i="17"/>
  <c r="G44" i="17"/>
  <c r="H44" i="17" l="1"/>
  <c r="L41" i="17"/>
  <c r="L46" i="17" s="1"/>
  <c r="J42" i="17"/>
  <c r="J46" i="17" s="1"/>
  <c r="J44" i="17" l="1"/>
  <c r="L42" i="17"/>
  <c r="L44" i="17" s="1"/>
  <c r="M46" i="17" l="1"/>
  <c r="M42" i="17"/>
  <c r="P42" i="17" s="1"/>
  <c r="M44" i="17"/>
  <c r="P46" i="17" l="1"/>
  <c r="P44" i="17" s="1"/>
</calcChain>
</file>

<file path=xl/sharedStrings.xml><?xml version="1.0" encoding="utf-8"?>
<sst xmlns="http://schemas.openxmlformats.org/spreadsheetml/2006/main" count="135" uniqueCount="33">
  <si>
    <t>Kurztitel</t>
  </si>
  <si>
    <t>Leistungszeitraum</t>
  </si>
  <si>
    <t>Kosten</t>
  </si>
  <si>
    <t>von</t>
  </si>
  <si>
    <t>bis</t>
  </si>
  <si>
    <t>in EUR</t>
  </si>
  <si>
    <t>Arbeitspaket-Nr.:</t>
  </si>
  <si>
    <t>Kurztitel:</t>
  </si>
  <si>
    <t>Zielstellung:</t>
  </si>
  <si>
    <t>Leistungsbeschreibung:</t>
  </si>
  <si>
    <t>Bitte die grau hinterlegten Felder befüllen!</t>
  </si>
  <si>
    <t xml:space="preserve">Vorhabenzeitraum BEGINN </t>
  </si>
  <si>
    <t xml:space="preserve">Vorhabenzeitraum ENDE </t>
  </si>
  <si>
    <t>AUSGABEN- UND FINANZIERUNGSPLAN</t>
  </si>
  <si>
    <t>Berechnungs- oder Übernahmefelder!</t>
  </si>
  <si>
    <t>Gesamtvorkalkulation und Berechnung der Zuwendung</t>
  </si>
  <si>
    <t>%</t>
  </si>
  <si>
    <t>EUR</t>
  </si>
  <si>
    <t>Summe über die
Gesamtlaufzeit
in EUR</t>
  </si>
  <si>
    <t>Anteile</t>
  </si>
  <si>
    <t>davon Eigenmittel / Fremdmittel</t>
  </si>
  <si>
    <t>davon Zuwendung
(Zuschuss)</t>
  </si>
  <si>
    <t>(Zuschuss)</t>
  </si>
  <si>
    <t>geplante Ausgaben für Innovationsberatungsdienste und/oder innovationsunterstützende Dienstleistungen</t>
  </si>
  <si>
    <t>Arbeitspaket-Nr.</t>
  </si>
  <si>
    <t>Leistungzeitraum von:</t>
  </si>
  <si>
    <t>Leistungzeitraum bis:</t>
  </si>
  <si>
    <t>Maßnahmen des Wissen- und Technologietransfer</t>
  </si>
  <si>
    <t>Antragsteller:</t>
  </si>
  <si>
    <t>Titel des Vorhabens:</t>
  </si>
  <si>
    <t>Ermittlung der Gesamtausgaben nach Abschnitt 5 der Richtlinien</t>
  </si>
  <si>
    <t>max. Zuschuss:
EUR 140.000,00</t>
  </si>
  <si>
    <t>Beschreibung der Aufgabenschwerpunkte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</si>
</sst>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Helv"/>
    </font>
    <font>
      <b/>
      <sz val="12"/>
      <name val="Univers BQ"/>
    </font>
    <font>
      <sz val="10"/>
      <name val="Univers BQ"/>
    </font>
    <font>
      <b/>
      <sz val="24"/>
      <name val="Univers BQ"/>
    </font>
    <font>
      <b/>
      <i/>
      <sz val="10"/>
      <name val="Univers BQ"/>
    </font>
    <font>
      <b/>
      <sz val="10"/>
      <name val="Univers BQ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Univers BQ"/>
    </font>
    <font>
      <b/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Univers BQ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0" fontId="6" fillId="0" borderId="0"/>
    <xf numFmtId="0" fontId="6" fillId="0" borderId="0"/>
  </cellStyleXfs>
  <cellXfs count="158">
    <xf numFmtId="0" fontId="0" fillId="0" borderId="0" xfId="0"/>
    <xf numFmtId="0" fontId="1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4" borderId="15" xfId="0" applyFill="1" applyBorder="1" applyAlignment="1" applyProtection="1">
      <alignment horizontal="left" vertical="top" wrapText="1" indent="1"/>
      <protection locked="0"/>
    </xf>
    <xf numFmtId="0" fontId="0" fillId="4" borderId="16" xfId="0" applyFill="1" applyBorder="1" applyAlignment="1" applyProtection="1">
      <alignment horizontal="left" vertical="top" wrapText="1" indent="1"/>
      <protection locked="0"/>
    </xf>
    <xf numFmtId="0" fontId="19" fillId="0" borderId="0" xfId="0" applyFont="1" applyProtection="1"/>
    <xf numFmtId="0" fontId="8" fillId="0" borderId="0" xfId="2" applyFont="1" applyProtection="1">
      <protection hidden="1"/>
    </xf>
    <xf numFmtId="1" fontId="11" fillId="0" borderId="20" xfId="2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Protection="1"/>
    <xf numFmtId="0" fontId="20" fillId="0" borderId="0" xfId="0" applyFont="1" applyProtection="1"/>
    <xf numFmtId="4" fontId="20" fillId="0" borderId="0" xfId="0" applyNumberFormat="1" applyFont="1" applyProtection="1"/>
    <xf numFmtId="0" fontId="17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7" fillId="0" borderId="0" xfId="0" applyFont="1"/>
    <xf numFmtId="0" fontId="21" fillId="6" borderId="0" xfId="0" applyFont="1" applyFill="1" applyProtection="1"/>
    <xf numFmtId="0" fontId="21" fillId="0" borderId="0" xfId="0" applyFont="1" applyProtection="1"/>
    <xf numFmtId="0" fontId="22" fillId="0" borderId="0" xfId="2" applyFont="1" applyProtection="1">
      <protection hidden="1"/>
    </xf>
    <xf numFmtId="0" fontId="10" fillId="0" borderId="0" xfId="2" applyFont="1" applyBorder="1" applyAlignment="1" applyProtection="1">
      <alignment horizontal="center" vertical="center"/>
      <protection hidden="1"/>
    </xf>
    <xf numFmtId="17" fontId="0" fillId="0" borderId="0" xfId="0" applyNumberFormat="1" applyAlignment="1" applyProtection="1">
      <alignment vertical="center"/>
    </xf>
    <xf numFmtId="1" fontId="17" fillId="0" borderId="0" xfId="0" applyNumberFormat="1" applyFont="1" applyAlignment="1" applyProtection="1">
      <alignment vertical="center"/>
    </xf>
    <xf numFmtId="17" fontId="0" fillId="4" borderId="21" xfId="0" applyNumberFormat="1" applyFill="1" applyBorder="1" applyAlignment="1" applyProtection="1">
      <alignment horizontal="center" vertical="center"/>
      <protection locked="0"/>
    </xf>
    <xf numFmtId="17" fontId="0" fillId="4" borderId="22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7" fillId="0" borderId="0" xfId="0" applyFont="1" applyProtection="1">
      <protection hidden="1"/>
    </xf>
    <xf numFmtId="4" fontId="17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8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9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2" xfId="0" applyBorder="1" applyProtection="1">
      <protection hidden="1"/>
    </xf>
    <xf numFmtId="0" fontId="1" fillId="0" borderId="17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5" borderId="18" xfId="0" applyNumberFormat="1" applyFont="1" applyFill="1" applyBorder="1" applyAlignment="1" applyProtection="1">
      <alignment horizontal="center" vertical="center" wrapText="1"/>
      <protection hidden="1"/>
    </xf>
    <xf numFmtId="4" fontId="1" fillId="5" borderId="19" xfId="0" applyNumberFormat="1" applyFont="1" applyFill="1" applyBorder="1" applyAlignment="1" applyProtection="1">
      <alignment horizontal="right" vertical="center"/>
      <protection hidden="1"/>
    </xf>
    <xf numFmtId="4" fontId="2" fillId="5" borderId="19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Protection="1">
      <protection hidden="1"/>
    </xf>
    <xf numFmtId="0" fontId="0" fillId="0" borderId="7" xfId="0" applyBorder="1" applyProtection="1">
      <protection hidden="1"/>
    </xf>
    <xf numFmtId="9" fontId="4" fillId="2" borderId="13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1" fillId="0" borderId="1" xfId="0" applyFont="1" applyBorder="1" applyAlignment="1" applyProtection="1">
      <alignment horizontal="right"/>
    </xf>
    <xf numFmtId="0" fontId="0" fillId="0" borderId="6" xfId="0" applyBorder="1" applyAlignment="1" applyProtection="1">
      <alignment horizontal="left" indent="2"/>
    </xf>
    <xf numFmtId="0" fontId="1" fillId="0" borderId="2" xfId="0" applyFont="1" applyBorder="1" applyAlignment="1" applyProtection="1">
      <alignment horizontal="right"/>
    </xf>
    <xf numFmtId="0" fontId="0" fillId="0" borderId="12" xfId="0" applyBorder="1" applyAlignment="1" applyProtection="1">
      <alignment horizontal="left" indent="1"/>
    </xf>
    <xf numFmtId="14" fontId="0" fillId="3" borderId="12" xfId="0" applyNumberFormat="1" applyFill="1" applyBorder="1" applyAlignment="1" applyProtection="1">
      <alignment horizontal="left" indent="1"/>
    </xf>
    <xf numFmtId="0" fontId="1" fillId="0" borderId="3" xfId="0" applyFont="1" applyBorder="1" applyAlignment="1" applyProtection="1">
      <alignment horizontal="right"/>
    </xf>
    <xf numFmtId="14" fontId="0" fillId="0" borderId="4" xfId="0" applyNumberFormat="1" applyBorder="1" applyAlignment="1" applyProtection="1">
      <alignment horizontal="left"/>
    </xf>
    <xf numFmtId="0" fontId="1" fillId="0" borderId="10" xfId="0" applyFont="1" applyBorder="1" applyAlignment="1" applyProtection="1">
      <alignment horizontal="right" vertical="center"/>
    </xf>
    <xf numFmtId="0" fontId="0" fillId="3" borderId="14" xfId="0" applyFill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horizontal="right" vertical="top" wrapText="1"/>
    </xf>
    <xf numFmtId="0" fontId="0" fillId="0" borderId="0" xfId="0" applyAlignment="1" applyProtection="1">
      <alignment vertical="top" wrapText="1"/>
    </xf>
    <xf numFmtId="0" fontId="1" fillId="0" borderId="11" xfId="0" applyFont="1" applyBorder="1" applyAlignment="1" applyProtection="1">
      <alignment horizontal="right" vertical="top"/>
    </xf>
    <xf numFmtId="0" fontId="1" fillId="0" borderId="0" xfId="0" applyFont="1" applyAlignment="1" applyProtection="1">
      <alignment horizontal="right"/>
    </xf>
    <xf numFmtId="0" fontId="0" fillId="0" borderId="6" xfId="0" applyBorder="1" applyAlignment="1" applyProtection="1">
      <alignment horizontal="left" indent="1"/>
    </xf>
    <xf numFmtId="0" fontId="5" fillId="0" borderId="0" xfId="0" applyFont="1" applyAlignment="1" applyProtection="1">
      <alignment horizontal="right"/>
    </xf>
    <xf numFmtId="0" fontId="25" fillId="0" borderId="0" xfId="0" applyFont="1" applyAlignment="1" applyProtection="1">
      <alignment horizontal="center" vertical="center"/>
    </xf>
    <xf numFmtId="0" fontId="26" fillId="0" borderId="0" xfId="0" applyFont="1" applyProtection="1"/>
    <xf numFmtId="0" fontId="0" fillId="4" borderId="22" xfId="0" applyFill="1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0" borderId="25" xfId="0" applyBorder="1" applyAlignment="1" applyProtection="1">
      <alignment horizontal="left" vertical="center" wrapText="1" indent="1"/>
      <protection locked="0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18" fillId="3" borderId="21" xfId="0" applyFont="1" applyFill="1" applyBorder="1" applyAlignment="1" applyProtection="1">
      <alignment vertical="center"/>
      <protection hidden="1"/>
    </xf>
    <xf numFmtId="0" fontId="18" fillId="3" borderId="29" xfId="0" applyFont="1" applyFill="1" applyBorder="1" applyAlignment="1" applyProtection="1">
      <alignment horizontal="center" vertical="center"/>
      <protection hidden="1"/>
    </xf>
    <xf numFmtId="0" fontId="18" fillId="3" borderId="22" xfId="0" applyFont="1" applyFill="1" applyBorder="1" applyAlignment="1" applyProtection="1">
      <alignment vertical="center"/>
      <protection hidden="1"/>
    </xf>
    <xf numFmtId="0" fontId="18" fillId="3" borderId="11" xfId="0" applyFont="1" applyFill="1" applyBorder="1" applyAlignment="1" applyProtection="1">
      <alignment horizontal="center" vertical="center"/>
      <protection hidden="1"/>
    </xf>
    <xf numFmtId="0" fontId="18" fillId="3" borderId="25" xfId="0" applyFont="1" applyFill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protection hidden="1"/>
    </xf>
    <xf numFmtId="17" fontId="0" fillId="4" borderId="21" xfId="0" applyNumberFormat="1" applyFill="1" applyBorder="1" applyAlignment="1" applyProtection="1">
      <alignment horizontal="center" vertical="center"/>
      <protection locked="0"/>
    </xf>
    <xf numFmtId="17" fontId="0" fillId="0" borderId="21" xfId="0" applyNumberFormat="1" applyBorder="1" applyAlignment="1" applyProtection="1">
      <alignment vertical="center"/>
      <protection locked="0"/>
    </xf>
    <xf numFmtId="17" fontId="0" fillId="4" borderId="22" xfId="0" applyNumberFormat="1" applyFill="1" applyBorder="1" applyAlignment="1" applyProtection="1">
      <alignment horizontal="center" vertical="center"/>
      <protection locked="0"/>
    </xf>
    <xf numFmtId="17" fontId="0" fillId="0" borderId="22" xfId="0" applyNumberFormat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4" fontId="0" fillId="4" borderId="22" xfId="0" applyNumberFormat="1" applyFill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9" fillId="0" borderId="0" xfId="2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4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6" xfId="0" applyBorder="1" applyAlignment="1" applyProtection="1"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9" xfId="0" applyBorder="1" applyAlignment="1" applyProtection="1">
      <alignment wrapText="1"/>
      <protection hidden="1"/>
    </xf>
    <xf numFmtId="0" fontId="0" fillId="0" borderId="6" xfId="0" applyBorder="1" applyAlignment="1" applyProtection="1">
      <alignment wrapText="1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3" fillId="4" borderId="30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14" fontId="5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2" fillId="3" borderId="30" xfId="0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2" xfId="0" applyBorder="1" applyAlignment="1" applyProtection="1">
      <alignment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23" fillId="0" borderId="8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6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12" xfId="0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 vertical="center" wrapText="1"/>
      <protection hidden="1"/>
    </xf>
    <xf numFmtId="4" fontId="0" fillId="4" borderId="25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4" fontId="24" fillId="3" borderId="26" xfId="0" applyNumberFormat="1" applyFont="1" applyFill="1" applyBorder="1" applyAlignment="1" applyProtection="1">
      <alignment horizontal="right"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4" fontId="0" fillId="4" borderId="21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protection hidden="1"/>
    </xf>
    <xf numFmtId="4" fontId="1" fillId="5" borderId="7" xfId="0" applyNumberFormat="1" applyFont="1" applyFill="1" applyBorder="1" applyAlignment="1" applyProtection="1">
      <alignment horizontal="right" vertical="center"/>
      <protection hidden="1"/>
    </xf>
    <xf numFmtId="4" fontId="1" fillId="5" borderId="13" xfId="0" applyNumberFormat="1" applyFont="1" applyFill="1" applyBorder="1" applyAlignment="1" applyProtection="1">
      <alignment horizontal="right" vertical="center"/>
      <protection hidden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0" xfId="0" applyFont="1"/>
    <xf numFmtId="0" fontId="0" fillId="0" borderId="0" xfId="0" applyFont="1" applyProtection="1"/>
    <xf numFmtId="0" fontId="27" fillId="0" borderId="0" xfId="0" applyFont="1" applyProtection="1"/>
    <xf numFmtId="0" fontId="0" fillId="0" borderId="0" xfId="0" applyFont="1" applyAlignment="1" applyProtection="1">
      <alignment vertical="center"/>
    </xf>
    <xf numFmtId="0" fontId="28" fillId="0" borderId="0" xfId="2" applyFont="1" applyProtection="1">
      <protection hidden="1"/>
    </xf>
  </cellXfs>
  <cellStyles count="4">
    <cellStyle name="Prozent" xfId="1" builtinId="5"/>
    <cellStyle name="Standard" xfId="0" builtinId="0"/>
    <cellStyle name="Standard_Investitionen" xfId="2"/>
    <cellStyle name="Standard_Material" xfId="3"/>
  </cellStyles>
  <dxfs count="1">
    <dxf>
      <font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stausch-269110\Technologief&#246;rderung\ESF%20VI%202021-2027\Vorkalkulation\Vorkalkulation%20inkl.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4"/>
      <sheetName val="Personalausgaben - Kalk.ansatz"/>
      <sheetName val="allg. Projektangaben "/>
      <sheetName val="Personalausgaben-Kalkulation"/>
      <sheetName val="Personalausgaben-Arbeitspakete"/>
      <sheetName val="Personalausgaben - Balkenplan"/>
      <sheetName val="Patente-Schutzrechte"/>
      <sheetName val="Gesamtvorkalkulation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B47"/>
  <sheetViews>
    <sheetView showGridLines="0" tabSelected="1" zoomScaleNormal="100" workbookViewId="0">
      <selection sqref="A1:Q1"/>
    </sheetView>
  </sheetViews>
  <sheetFormatPr baseColWidth="10" defaultRowHeight="15"/>
  <cols>
    <col min="1" max="1" width="1.5703125" customWidth="1"/>
    <col min="2" max="2" width="3.28515625" customWidth="1"/>
    <col min="3" max="3" width="12.42578125" customWidth="1"/>
    <col min="4" max="4" width="10.28515625" customWidth="1"/>
    <col min="5" max="5" width="7.5703125" customWidth="1"/>
    <col min="6" max="6" width="3.140625" customWidth="1"/>
    <col min="7" max="7" width="14.28515625" customWidth="1"/>
    <col min="8" max="8" width="8.7109375" customWidth="1"/>
    <col min="9" max="9" width="6.28515625" customWidth="1"/>
    <col min="10" max="10" width="13.28515625" customWidth="1"/>
    <col min="11" max="11" width="3.28515625" customWidth="1"/>
    <col min="12" max="12" width="16.28515625" customWidth="1"/>
    <col min="13" max="13" width="19.5703125" customWidth="1"/>
    <col min="14" max="14" width="5.42578125" customWidth="1"/>
    <col min="15" max="15" width="1.140625" customWidth="1"/>
    <col min="17" max="17" width="1.7109375" customWidth="1"/>
    <col min="18" max="18" width="11.7109375" style="14" customWidth="1"/>
    <col min="19" max="19" width="10.7109375" style="14" customWidth="1"/>
    <col min="20" max="20" width="5.5703125" style="14" customWidth="1"/>
    <col min="21" max="21" width="14.28515625" style="14" customWidth="1"/>
    <col min="22" max="22" width="9" style="14" customWidth="1"/>
    <col min="23" max="23" width="24.28515625" style="153" customWidth="1"/>
    <col min="24" max="24" width="5.28515625" customWidth="1"/>
    <col min="25" max="25" width="6" customWidth="1"/>
  </cols>
  <sheetData>
    <row r="1" spans="1:23" ht="34.5" customHeight="1">
      <c r="A1" s="95" t="s">
        <v>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96"/>
    </row>
    <row r="2" spans="1:2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28.5" customHeight="1">
      <c r="A3" s="23"/>
      <c r="B3" s="23"/>
      <c r="C3" s="23"/>
      <c r="D3" s="97" t="s">
        <v>10</v>
      </c>
      <c r="E3" s="97"/>
      <c r="F3" s="97"/>
      <c r="G3" s="97"/>
      <c r="H3" s="97"/>
      <c r="I3" s="97"/>
      <c r="J3" s="97"/>
      <c r="K3" s="97"/>
      <c r="L3" s="97"/>
      <c r="M3" s="97"/>
      <c r="N3" s="23"/>
      <c r="O3" s="23"/>
      <c r="P3" s="23"/>
      <c r="Q3" s="23"/>
    </row>
    <row r="4" spans="1:23" ht="28.5" customHeight="1">
      <c r="A4" s="23"/>
      <c r="B4" s="23"/>
      <c r="C4" s="23"/>
      <c r="D4" s="98" t="s">
        <v>14</v>
      </c>
      <c r="E4" s="98"/>
      <c r="F4" s="98"/>
      <c r="G4" s="98"/>
      <c r="H4" s="98"/>
      <c r="I4" s="98"/>
      <c r="J4" s="98"/>
      <c r="K4" s="98"/>
      <c r="L4" s="98"/>
      <c r="M4" s="98"/>
      <c r="N4" s="23"/>
      <c r="O4" s="23"/>
      <c r="P4" s="23"/>
      <c r="Q4" s="23"/>
    </row>
    <row r="5" spans="1:2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23" s="6" customFormat="1" ht="55.5" customHeight="1">
      <c r="A6" s="105" t="s">
        <v>28</v>
      </c>
      <c r="B6" s="105"/>
      <c r="C6" s="105"/>
      <c r="D6" s="105"/>
      <c r="E6" s="106"/>
      <c r="F6" s="107"/>
      <c r="G6" s="107"/>
      <c r="H6" s="107"/>
      <c r="I6" s="108"/>
      <c r="J6" s="108"/>
      <c r="K6" s="108"/>
      <c r="L6" s="108"/>
      <c r="M6" s="108"/>
      <c r="N6" s="108"/>
      <c r="O6" s="108"/>
      <c r="P6" s="108"/>
      <c r="Q6" s="108"/>
      <c r="R6" s="15"/>
      <c r="S6" s="15"/>
      <c r="T6" s="15"/>
      <c r="U6" s="16"/>
      <c r="V6" s="16"/>
    </row>
    <row r="7" spans="1:23" s="6" customFormat="1" ht="55.5" customHeight="1">
      <c r="A7" s="105" t="s">
        <v>29</v>
      </c>
      <c r="B7" s="105"/>
      <c r="C7" s="105"/>
      <c r="D7" s="105"/>
      <c r="E7" s="106"/>
      <c r="F7" s="107"/>
      <c r="G7" s="107"/>
      <c r="H7" s="107"/>
      <c r="I7" s="108"/>
      <c r="J7" s="108"/>
      <c r="K7" s="108"/>
      <c r="L7" s="108"/>
      <c r="M7" s="108"/>
      <c r="N7" s="108"/>
      <c r="O7" s="108"/>
      <c r="P7" s="108"/>
      <c r="Q7" s="108"/>
      <c r="R7" s="16"/>
      <c r="S7" s="16"/>
      <c r="T7" s="15"/>
      <c r="U7" s="16"/>
      <c r="V7" s="16"/>
    </row>
    <row r="8" spans="1:23" ht="15" customHeight="1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3" ht="39.75" customHeight="1" thickBot="1">
      <c r="A9" s="23"/>
      <c r="B9" s="23"/>
      <c r="C9" s="23"/>
      <c r="D9" s="23"/>
      <c r="E9" s="111" t="s">
        <v>11</v>
      </c>
      <c r="F9" s="112"/>
      <c r="G9" s="112"/>
      <c r="H9" s="112"/>
      <c r="I9" s="112"/>
      <c r="J9" s="113"/>
      <c r="K9" s="109"/>
      <c r="L9" s="110"/>
      <c r="M9" s="23"/>
      <c r="N9" s="23"/>
      <c r="O9" s="23"/>
      <c r="P9" s="23"/>
      <c r="Q9" s="23"/>
    </row>
    <row r="10" spans="1:23" ht="39.75" customHeight="1" thickBot="1">
      <c r="A10" s="23"/>
      <c r="B10" s="23"/>
      <c r="C10" s="23"/>
      <c r="D10" s="23"/>
      <c r="E10" s="111" t="s">
        <v>12</v>
      </c>
      <c r="F10" s="112"/>
      <c r="G10" s="112"/>
      <c r="H10" s="112"/>
      <c r="I10" s="112"/>
      <c r="J10" s="113"/>
      <c r="K10" s="109"/>
      <c r="L10" s="110"/>
      <c r="M10" s="23"/>
      <c r="N10" s="23"/>
      <c r="O10" s="23"/>
      <c r="P10" s="23"/>
      <c r="Q10" s="23"/>
    </row>
    <row r="11" spans="1:2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23" s="3" customFormat="1">
      <c r="A12" s="24"/>
      <c r="B12" s="23"/>
      <c r="C12" s="23"/>
      <c r="D12" s="23"/>
      <c r="E12" s="23"/>
      <c r="F12" s="25"/>
      <c r="G12" s="26"/>
      <c r="H12" s="25"/>
      <c r="I12" s="25"/>
      <c r="J12" s="23"/>
      <c r="K12" s="23"/>
      <c r="L12" s="23"/>
      <c r="M12" s="23"/>
      <c r="N12" s="23"/>
      <c r="O12" s="23"/>
      <c r="P12" s="23"/>
      <c r="Q12" s="23"/>
      <c r="R12" s="9"/>
      <c r="S12" s="9"/>
      <c r="T12" s="9"/>
      <c r="U12" s="9"/>
      <c r="V12" s="9"/>
      <c r="W12" s="154"/>
    </row>
    <row r="13" spans="1:23" s="3" customFormat="1" ht="15.75" thickBot="1">
      <c r="A13" s="27"/>
      <c r="B13" s="23"/>
      <c r="C13" s="23"/>
      <c r="D13" s="23"/>
      <c r="E13" s="23"/>
      <c r="F13" s="25"/>
      <c r="G13" s="26"/>
      <c r="H13" s="25"/>
      <c r="I13" s="25"/>
      <c r="J13" s="23"/>
      <c r="K13" s="23"/>
      <c r="L13" s="23"/>
      <c r="M13" s="23"/>
      <c r="N13" s="23"/>
      <c r="O13" s="23"/>
      <c r="P13" s="23"/>
      <c r="Q13" s="23"/>
      <c r="R13" s="9"/>
      <c r="S13" s="9"/>
      <c r="T13" s="9"/>
      <c r="U13" s="9"/>
      <c r="V13" s="9"/>
      <c r="W13" s="154"/>
    </row>
    <row r="14" spans="1:23" s="1" customFormat="1" ht="12.75" customHeight="1">
      <c r="A14" s="126" t="s">
        <v>24</v>
      </c>
      <c r="B14" s="127"/>
      <c r="C14" s="127"/>
      <c r="D14" s="102" t="s">
        <v>0</v>
      </c>
      <c r="E14" s="103"/>
      <c r="F14" s="103"/>
      <c r="G14" s="103"/>
      <c r="H14" s="103"/>
      <c r="I14" s="103"/>
      <c r="J14" s="104"/>
      <c r="K14" s="99" t="s">
        <v>1</v>
      </c>
      <c r="L14" s="100"/>
      <c r="M14" s="101"/>
      <c r="N14" s="126" t="s">
        <v>2</v>
      </c>
      <c r="O14" s="127"/>
      <c r="P14" s="127"/>
      <c r="Q14" s="101"/>
      <c r="R14" s="10"/>
      <c r="S14" s="11"/>
      <c r="T14" s="10"/>
      <c r="U14" s="10"/>
      <c r="V14" s="10"/>
      <c r="W14" s="155"/>
    </row>
    <row r="15" spans="1:23" s="1" customFormat="1" ht="15.75" thickBot="1">
      <c r="A15" s="28"/>
      <c r="B15" s="29"/>
      <c r="C15" s="29"/>
      <c r="D15" s="30"/>
      <c r="E15" s="29"/>
      <c r="F15" s="29"/>
      <c r="G15" s="29"/>
      <c r="H15" s="29"/>
      <c r="I15" s="29"/>
      <c r="J15" s="31"/>
      <c r="K15" s="84" t="s">
        <v>3</v>
      </c>
      <c r="L15" s="85"/>
      <c r="M15" s="32" t="s">
        <v>4</v>
      </c>
      <c r="N15" s="128" t="s">
        <v>5</v>
      </c>
      <c r="O15" s="85"/>
      <c r="P15" s="85"/>
      <c r="Q15" s="129"/>
      <c r="R15" s="10"/>
      <c r="S15" s="11"/>
      <c r="T15" s="10"/>
      <c r="U15" s="10"/>
      <c r="V15" s="10"/>
      <c r="W15" s="155"/>
    </row>
    <row r="16" spans="1:23" s="1" customFormat="1" ht="15.75" thickBot="1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30"/>
      <c r="O16" s="127"/>
      <c r="P16" s="127"/>
      <c r="Q16" s="35"/>
      <c r="R16" s="10"/>
      <c r="S16" s="11"/>
      <c r="T16" s="10"/>
      <c r="U16" s="10"/>
      <c r="V16" s="10"/>
      <c r="W16" s="155"/>
    </row>
    <row r="17" spans="1:27" s="2" customFormat="1" ht="30" customHeight="1">
      <c r="A17" s="78">
        <v>1</v>
      </c>
      <c r="B17" s="79"/>
      <c r="C17" s="79"/>
      <c r="D17" s="90"/>
      <c r="E17" s="91"/>
      <c r="F17" s="91"/>
      <c r="G17" s="91"/>
      <c r="H17" s="91"/>
      <c r="I17" s="91"/>
      <c r="J17" s="91"/>
      <c r="K17" s="86"/>
      <c r="L17" s="87"/>
      <c r="M17" s="21"/>
      <c r="N17" s="143"/>
      <c r="O17" s="144"/>
      <c r="P17" s="144"/>
      <c r="Q17" s="145"/>
      <c r="R17" s="12">
        <f t="shared" ref="R17:R31" si="0">YEAR(K17)</f>
        <v>1900</v>
      </c>
      <c r="S17" s="13">
        <f>IF(YEAR(K17)=YEAR(M17),N17,IF(YEAR(K17)&lt;YEAR(M17),((N17/V17)*(12-(MONTH(K17)-1))),0))</f>
        <v>0</v>
      </c>
      <c r="T17" s="12">
        <f t="shared" ref="T17:T31" si="1">IF(YEAR(K17)&lt;YEAR(M17),YEAR(M17),0)</f>
        <v>0</v>
      </c>
      <c r="U17" s="12">
        <f t="shared" ref="U17:U31" si="2">IF(YEAR(K17)&lt;YEAR(M17),N17-S17,0)</f>
        <v>0</v>
      </c>
      <c r="V17" s="20">
        <f>IF(YEAR(K17)=YEAR(M17),MONTH(M17)-MONTH(K17)+1,12-MONTH(K17)+1+MONTH(M17))</f>
        <v>1</v>
      </c>
      <c r="W17" s="156"/>
      <c r="AA17" s="19"/>
    </row>
    <row r="18" spans="1:27" s="2" customFormat="1" ht="30" customHeight="1">
      <c r="A18" s="80">
        <v>2</v>
      </c>
      <c r="B18" s="81"/>
      <c r="C18" s="81"/>
      <c r="D18" s="74"/>
      <c r="E18" s="75"/>
      <c r="F18" s="75"/>
      <c r="G18" s="75"/>
      <c r="H18" s="75"/>
      <c r="I18" s="75"/>
      <c r="J18" s="75"/>
      <c r="K18" s="88"/>
      <c r="L18" s="89"/>
      <c r="M18" s="22"/>
      <c r="N18" s="92"/>
      <c r="O18" s="93"/>
      <c r="P18" s="93"/>
      <c r="Q18" s="94"/>
      <c r="R18" s="12">
        <f t="shared" si="0"/>
        <v>1900</v>
      </c>
      <c r="S18" s="13">
        <f t="shared" ref="S18:S31" si="3">IF(YEAR(K18)=YEAR(M18),N18,IF(YEAR(K18)&lt;YEAR(M18),((N18/V18)*(12-(MONTH(K18)-1))),0))</f>
        <v>0</v>
      </c>
      <c r="T18" s="12">
        <f t="shared" si="1"/>
        <v>0</v>
      </c>
      <c r="U18" s="12">
        <f t="shared" si="2"/>
        <v>0</v>
      </c>
      <c r="V18" s="20">
        <f t="shared" ref="V18:V31" si="4">IF(YEAR(K18)=YEAR(M18),MONTH(M18)-MONTH(K18)+1,12-MONTH(K18)+1+MONTH(M18))</f>
        <v>1</v>
      </c>
      <c r="W18" s="156"/>
    </row>
    <row r="19" spans="1:27" s="2" customFormat="1" ht="30" customHeight="1">
      <c r="A19" s="80">
        <v>3</v>
      </c>
      <c r="B19" s="81"/>
      <c r="C19" s="81"/>
      <c r="D19" s="74"/>
      <c r="E19" s="75"/>
      <c r="F19" s="75"/>
      <c r="G19" s="75"/>
      <c r="H19" s="75"/>
      <c r="I19" s="75"/>
      <c r="J19" s="75"/>
      <c r="K19" s="88"/>
      <c r="L19" s="89"/>
      <c r="M19" s="22"/>
      <c r="N19" s="92"/>
      <c r="O19" s="93"/>
      <c r="P19" s="93"/>
      <c r="Q19" s="94"/>
      <c r="R19" s="12">
        <f t="shared" si="0"/>
        <v>1900</v>
      </c>
      <c r="S19" s="13">
        <f t="shared" si="3"/>
        <v>0</v>
      </c>
      <c r="T19" s="12">
        <f t="shared" si="1"/>
        <v>0</v>
      </c>
      <c r="U19" s="12">
        <f t="shared" si="2"/>
        <v>0</v>
      </c>
      <c r="V19" s="20">
        <f t="shared" si="4"/>
        <v>1</v>
      </c>
      <c r="W19" s="156"/>
    </row>
    <row r="20" spans="1:27" s="2" customFormat="1" ht="30" customHeight="1">
      <c r="A20" s="80">
        <v>4</v>
      </c>
      <c r="B20" s="81"/>
      <c r="C20" s="81"/>
      <c r="D20" s="74"/>
      <c r="E20" s="75"/>
      <c r="F20" s="75"/>
      <c r="G20" s="75"/>
      <c r="H20" s="75"/>
      <c r="I20" s="75"/>
      <c r="J20" s="75"/>
      <c r="K20" s="88"/>
      <c r="L20" s="89"/>
      <c r="M20" s="22"/>
      <c r="N20" s="92"/>
      <c r="O20" s="93"/>
      <c r="P20" s="93"/>
      <c r="Q20" s="94"/>
      <c r="R20" s="12">
        <f t="shared" si="0"/>
        <v>1900</v>
      </c>
      <c r="S20" s="13">
        <f t="shared" si="3"/>
        <v>0</v>
      </c>
      <c r="T20" s="12">
        <f t="shared" si="1"/>
        <v>0</v>
      </c>
      <c r="U20" s="12">
        <f t="shared" si="2"/>
        <v>0</v>
      </c>
      <c r="V20" s="20">
        <f t="shared" si="4"/>
        <v>1</v>
      </c>
      <c r="W20" s="156"/>
    </row>
    <row r="21" spans="1:27" s="2" customFormat="1" ht="30" customHeight="1">
      <c r="A21" s="80">
        <v>5</v>
      </c>
      <c r="B21" s="81"/>
      <c r="C21" s="81"/>
      <c r="D21" s="74"/>
      <c r="E21" s="75"/>
      <c r="F21" s="75"/>
      <c r="G21" s="75"/>
      <c r="H21" s="75"/>
      <c r="I21" s="75"/>
      <c r="J21" s="75"/>
      <c r="K21" s="88"/>
      <c r="L21" s="89"/>
      <c r="M21" s="22"/>
      <c r="N21" s="92"/>
      <c r="O21" s="93"/>
      <c r="P21" s="93"/>
      <c r="Q21" s="94"/>
      <c r="R21" s="12">
        <f t="shared" si="0"/>
        <v>1900</v>
      </c>
      <c r="S21" s="13">
        <f t="shared" si="3"/>
        <v>0</v>
      </c>
      <c r="T21" s="12">
        <f t="shared" si="1"/>
        <v>0</v>
      </c>
      <c r="U21" s="12">
        <f t="shared" si="2"/>
        <v>0</v>
      </c>
      <c r="V21" s="20">
        <f t="shared" si="4"/>
        <v>1</v>
      </c>
      <c r="W21" s="156"/>
    </row>
    <row r="22" spans="1:27" s="2" customFormat="1" ht="30" customHeight="1">
      <c r="A22" s="80">
        <v>6</v>
      </c>
      <c r="B22" s="81"/>
      <c r="C22" s="81"/>
      <c r="D22" s="74"/>
      <c r="E22" s="75"/>
      <c r="F22" s="75"/>
      <c r="G22" s="75"/>
      <c r="H22" s="75"/>
      <c r="I22" s="75"/>
      <c r="J22" s="75"/>
      <c r="K22" s="88"/>
      <c r="L22" s="89"/>
      <c r="M22" s="22"/>
      <c r="N22" s="92"/>
      <c r="O22" s="93"/>
      <c r="P22" s="93"/>
      <c r="Q22" s="94"/>
      <c r="R22" s="12">
        <f t="shared" si="0"/>
        <v>1900</v>
      </c>
      <c r="S22" s="13">
        <f t="shared" si="3"/>
        <v>0</v>
      </c>
      <c r="T22" s="12">
        <f t="shared" si="1"/>
        <v>0</v>
      </c>
      <c r="U22" s="12">
        <f t="shared" si="2"/>
        <v>0</v>
      </c>
      <c r="V22" s="20">
        <f t="shared" si="4"/>
        <v>1</v>
      </c>
      <c r="W22" s="156"/>
    </row>
    <row r="23" spans="1:27" s="2" customFormat="1" ht="30" customHeight="1">
      <c r="A23" s="80">
        <v>7</v>
      </c>
      <c r="B23" s="81"/>
      <c r="C23" s="81"/>
      <c r="D23" s="74"/>
      <c r="E23" s="75"/>
      <c r="F23" s="75"/>
      <c r="G23" s="75"/>
      <c r="H23" s="75"/>
      <c r="I23" s="75"/>
      <c r="J23" s="75"/>
      <c r="K23" s="88"/>
      <c r="L23" s="89"/>
      <c r="M23" s="22"/>
      <c r="N23" s="92"/>
      <c r="O23" s="93"/>
      <c r="P23" s="93"/>
      <c r="Q23" s="94"/>
      <c r="R23" s="12">
        <f t="shared" si="0"/>
        <v>1900</v>
      </c>
      <c r="S23" s="13">
        <f t="shared" si="3"/>
        <v>0</v>
      </c>
      <c r="T23" s="12">
        <f t="shared" si="1"/>
        <v>0</v>
      </c>
      <c r="U23" s="12">
        <f t="shared" si="2"/>
        <v>0</v>
      </c>
      <c r="V23" s="20">
        <f t="shared" si="4"/>
        <v>1</v>
      </c>
      <c r="W23" s="156"/>
    </row>
    <row r="24" spans="1:27" s="2" customFormat="1" ht="30" customHeight="1">
      <c r="A24" s="80">
        <v>8</v>
      </c>
      <c r="B24" s="81"/>
      <c r="C24" s="81"/>
      <c r="D24" s="74"/>
      <c r="E24" s="75"/>
      <c r="F24" s="75"/>
      <c r="G24" s="75"/>
      <c r="H24" s="75"/>
      <c r="I24" s="75"/>
      <c r="J24" s="75"/>
      <c r="K24" s="88"/>
      <c r="L24" s="89"/>
      <c r="M24" s="22"/>
      <c r="N24" s="92"/>
      <c r="O24" s="93"/>
      <c r="P24" s="93"/>
      <c r="Q24" s="94"/>
      <c r="R24" s="12">
        <f t="shared" si="0"/>
        <v>1900</v>
      </c>
      <c r="S24" s="13">
        <f t="shared" si="3"/>
        <v>0</v>
      </c>
      <c r="T24" s="12">
        <f t="shared" si="1"/>
        <v>0</v>
      </c>
      <c r="U24" s="12">
        <f t="shared" si="2"/>
        <v>0</v>
      </c>
      <c r="V24" s="20">
        <f t="shared" si="4"/>
        <v>1</v>
      </c>
      <c r="W24" s="156"/>
    </row>
    <row r="25" spans="1:27" s="2" customFormat="1" ht="30" customHeight="1">
      <c r="A25" s="80">
        <v>9</v>
      </c>
      <c r="B25" s="81"/>
      <c r="C25" s="81"/>
      <c r="D25" s="74"/>
      <c r="E25" s="75"/>
      <c r="F25" s="75"/>
      <c r="G25" s="75"/>
      <c r="H25" s="75"/>
      <c r="I25" s="75"/>
      <c r="J25" s="75"/>
      <c r="K25" s="88"/>
      <c r="L25" s="89"/>
      <c r="M25" s="22"/>
      <c r="N25" s="92"/>
      <c r="O25" s="93"/>
      <c r="P25" s="93"/>
      <c r="Q25" s="94"/>
      <c r="R25" s="12">
        <f t="shared" si="0"/>
        <v>1900</v>
      </c>
      <c r="S25" s="13">
        <f t="shared" si="3"/>
        <v>0</v>
      </c>
      <c r="T25" s="12">
        <f t="shared" si="1"/>
        <v>0</v>
      </c>
      <c r="U25" s="12">
        <f t="shared" si="2"/>
        <v>0</v>
      </c>
      <c r="V25" s="20">
        <f t="shared" si="4"/>
        <v>1</v>
      </c>
      <c r="W25" s="156"/>
    </row>
    <row r="26" spans="1:27" s="2" customFormat="1" ht="30" customHeight="1">
      <c r="A26" s="80">
        <v>10</v>
      </c>
      <c r="B26" s="81"/>
      <c r="C26" s="81"/>
      <c r="D26" s="74"/>
      <c r="E26" s="75"/>
      <c r="F26" s="75"/>
      <c r="G26" s="75"/>
      <c r="H26" s="75"/>
      <c r="I26" s="75"/>
      <c r="J26" s="75"/>
      <c r="K26" s="88"/>
      <c r="L26" s="89"/>
      <c r="M26" s="22"/>
      <c r="N26" s="92"/>
      <c r="O26" s="93"/>
      <c r="P26" s="93"/>
      <c r="Q26" s="94"/>
      <c r="R26" s="12">
        <f t="shared" si="0"/>
        <v>1900</v>
      </c>
      <c r="S26" s="13">
        <f t="shared" si="3"/>
        <v>0</v>
      </c>
      <c r="T26" s="12">
        <f t="shared" si="1"/>
        <v>0</v>
      </c>
      <c r="U26" s="12">
        <f t="shared" si="2"/>
        <v>0</v>
      </c>
      <c r="V26" s="20">
        <f t="shared" si="4"/>
        <v>1</v>
      </c>
      <c r="W26" s="156"/>
    </row>
    <row r="27" spans="1:27" s="2" customFormat="1" ht="30" customHeight="1">
      <c r="A27" s="80">
        <v>11</v>
      </c>
      <c r="B27" s="81"/>
      <c r="C27" s="81"/>
      <c r="D27" s="74"/>
      <c r="E27" s="75"/>
      <c r="F27" s="75"/>
      <c r="G27" s="75"/>
      <c r="H27" s="75"/>
      <c r="I27" s="75"/>
      <c r="J27" s="75"/>
      <c r="K27" s="88"/>
      <c r="L27" s="89"/>
      <c r="M27" s="22"/>
      <c r="N27" s="92"/>
      <c r="O27" s="93"/>
      <c r="P27" s="93"/>
      <c r="Q27" s="94"/>
      <c r="R27" s="12">
        <f t="shared" si="0"/>
        <v>1900</v>
      </c>
      <c r="S27" s="13">
        <f t="shared" si="3"/>
        <v>0</v>
      </c>
      <c r="T27" s="12">
        <f t="shared" si="1"/>
        <v>0</v>
      </c>
      <c r="U27" s="12">
        <f t="shared" si="2"/>
        <v>0</v>
      </c>
      <c r="V27" s="20">
        <f t="shared" si="4"/>
        <v>1</v>
      </c>
      <c r="W27" s="156"/>
    </row>
    <row r="28" spans="1:27" s="2" customFormat="1" ht="30" customHeight="1">
      <c r="A28" s="80">
        <v>12</v>
      </c>
      <c r="B28" s="81"/>
      <c r="C28" s="81"/>
      <c r="D28" s="74"/>
      <c r="E28" s="75"/>
      <c r="F28" s="75"/>
      <c r="G28" s="75"/>
      <c r="H28" s="75"/>
      <c r="I28" s="75"/>
      <c r="J28" s="75"/>
      <c r="K28" s="88"/>
      <c r="L28" s="89"/>
      <c r="M28" s="22"/>
      <c r="N28" s="92"/>
      <c r="O28" s="93"/>
      <c r="P28" s="93"/>
      <c r="Q28" s="94"/>
      <c r="R28" s="12">
        <f t="shared" si="0"/>
        <v>1900</v>
      </c>
      <c r="S28" s="13">
        <f t="shared" si="3"/>
        <v>0</v>
      </c>
      <c r="T28" s="12">
        <f t="shared" si="1"/>
        <v>0</v>
      </c>
      <c r="U28" s="12">
        <f t="shared" si="2"/>
        <v>0</v>
      </c>
      <c r="V28" s="20">
        <f t="shared" si="4"/>
        <v>1</v>
      </c>
      <c r="W28" s="156"/>
    </row>
    <row r="29" spans="1:27" s="2" customFormat="1" ht="30" customHeight="1">
      <c r="A29" s="80">
        <v>13</v>
      </c>
      <c r="B29" s="81"/>
      <c r="C29" s="81"/>
      <c r="D29" s="74"/>
      <c r="E29" s="75"/>
      <c r="F29" s="75"/>
      <c r="G29" s="75"/>
      <c r="H29" s="75"/>
      <c r="I29" s="75"/>
      <c r="J29" s="75"/>
      <c r="K29" s="88"/>
      <c r="L29" s="89"/>
      <c r="M29" s="22"/>
      <c r="N29" s="92"/>
      <c r="O29" s="93"/>
      <c r="P29" s="93"/>
      <c r="Q29" s="94"/>
      <c r="R29" s="12">
        <f t="shared" si="0"/>
        <v>1900</v>
      </c>
      <c r="S29" s="13">
        <f t="shared" si="3"/>
        <v>0</v>
      </c>
      <c r="T29" s="12">
        <f t="shared" si="1"/>
        <v>0</v>
      </c>
      <c r="U29" s="12">
        <f t="shared" si="2"/>
        <v>0</v>
      </c>
      <c r="V29" s="20">
        <f t="shared" si="4"/>
        <v>1</v>
      </c>
      <c r="W29" s="156"/>
    </row>
    <row r="30" spans="1:27" s="2" customFormat="1" ht="30" customHeight="1">
      <c r="A30" s="80">
        <v>14</v>
      </c>
      <c r="B30" s="81"/>
      <c r="C30" s="81"/>
      <c r="D30" s="74"/>
      <c r="E30" s="75"/>
      <c r="F30" s="75"/>
      <c r="G30" s="75"/>
      <c r="H30" s="75"/>
      <c r="I30" s="75"/>
      <c r="J30" s="75"/>
      <c r="K30" s="88"/>
      <c r="L30" s="89"/>
      <c r="M30" s="22"/>
      <c r="N30" s="92"/>
      <c r="O30" s="93"/>
      <c r="P30" s="93"/>
      <c r="Q30" s="94"/>
      <c r="R30" s="12">
        <f t="shared" si="0"/>
        <v>1900</v>
      </c>
      <c r="S30" s="13">
        <f t="shared" si="3"/>
        <v>0</v>
      </c>
      <c r="T30" s="12">
        <f t="shared" si="1"/>
        <v>0</v>
      </c>
      <c r="U30" s="12">
        <f t="shared" si="2"/>
        <v>0</v>
      </c>
      <c r="V30" s="20">
        <f t="shared" si="4"/>
        <v>1</v>
      </c>
      <c r="W30" s="156"/>
    </row>
    <row r="31" spans="1:27" s="2" customFormat="1" ht="30" customHeight="1" thickBot="1">
      <c r="A31" s="82">
        <v>15</v>
      </c>
      <c r="B31" s="83"/>
      <c r="C31" s="83"/>
      <c r="D31" s="76"/>
      <c r="E31" s="77"/>
      <c r="F31" s="77"/>
      <c r="G31" s="77"/>
      <c r="H31" s="77"/>
      <c r="I31" s="77"/>
      <c r="J31" s="77"/>
      <c r="K31" s="88"/>
      <c r="L31" s="89"/>
      <c r="M31" s="22"/>
      <c r="N31" s="137"/>
      <c r="O31" s="138"/>
      <c r="P31" s="138"/>
      <c r="Q31" s="139"/>
      <c r="R31" s="12">
        <f t="shared" si="0"/>
        <v>1900</v>
      </c>
      <c r="S31" s="13">
        <f t="shared" si="3"/>
        <v>0</v>
      </c>
      <c r="T31" s="12">
        <f t="shared" si="1"/>
        <v>0</v>
      </c>
      <c r="U31" s="12">
        <f t="shared" si="2"/>
        <v>0</v>
      </c>
      <c r="V31" s="20">
        <f t="shared" si="4"/>
        <v>1</v>
      </c>
      <c r="W31" s="156"/>
    </row>
    <row r="32" spans="1:27" s="2" customFormat="1" ht="21.75" thickBo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140">
        <f>SUM(N17:N31)</f>
        <v>0</v>
      </c>
      <c r="O32" s="141"/>
      <c r="P32" s="141"/>
      <c r="Q32" s="142"/>
      <c r="R32" s="12"/>
      <c r="S32" s="13"/>
      <c r="T32" s="12"/>
      <c r="U32" s="12"/>
      <c r="V32" s="12"/>
      <c r="W32" s="156"/>
    </row>
    <row r="33" spans="1:28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28" s="7" customFormat="1" ht="30">
      <c r="B34" s="95" t="s">
        <v>15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R34" s="17"/>
      <c r="S34" s="17"/>
      <c r="T34" s="17"/>
      <c r="U34" s="17"/>
      <c r="V34" s="17"/>
      <c r="W34" s="157"/>
    </row>
    <row r="35" spans="1:28" ht="15" customHeight="1" thickBo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T35" s="17"/>
      <c r="U35" s="17"/>
      <c r="V35" s="17"/>
      <c r="W35" s="157"/>
      <c r="X35" s="7"/>
      <c r="Y35" s="7"/>
      <c r="Z35" s="7"/>
      <c r="AA35" s="7"/>
      <c r="AB35" s="7"/>
    </row>
    <row r="36" spans="1:28" ht="6" customHeight="1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T36" s="17"/>
      <c r="U36" s="17"/>
      <c r="V36" s="17"/>
      <c r="W36" s="157"/>
      <c r="X36" s="7"/>
      <c r="Y36" s="7"/>
      <c r="Z36" s="7"/>
      <c r="AA36" s="7"/>
      <c r="AB36" s="7"/>
    </row>
    <row r="37" spans="1:28">
      <c r="A37" s="41"/>
      <c r="B37" s="42"/>
      <c r="C37" s="42"/>
      <c r="D37" s="42"/>
      <c r="E37" s="42"/>
      <c r="F37" s="42"/>
      <c r="G37" s="42"/>
      <c r="H37" s="18"/>
      <c r="I37" s="42"/>
      <c r="J37" s="42"/>
      <c r="K37" s="18" t="s">
        <v>30</v>
      </c>
      <c r="L37" s="42"/>
      <c r="M37" s="42"/>
      <c r="N37" s="42"/>
      <c r="O37" s="42"/>
      <c r="P37" s="42"/>
      <c r="Q37" s="43"/>
      <c r="T37" s="17"/>
      <c r="U37" s="17"/>
      <c r="V37" s="17"/>
      <c r="W37" s="157"/>
      <c r="X37" s="7"/>
      <c r="Y37" s="7"/>
      <c r="Z37" s="7"/>
      <c r="AA37" s="7"/>
      <c r="AB37" s="7"/>
    </row>
    <row r="38" spans="1:28" ht="15.75" thickBot="1">
      <c r="A38" s="41"/>
      <c r="B38" s="42"/>
      <c r="C38" s="42"/>
      <c r="D38" s="42"/>
      <c r="E38" s="42"/>
      <c r="F38" s="42"/>
      <c r="G38" s="42"/>
      <c r="H38" s="18"/>
      <c r="I38" s="42"/>
      <c r="J38" s="42"/>
      <c r="K38" s="18" t="s">
        <v>27</v>
      </c>
      <c r="L38" s="42"/>
      <c r="M38" s="42"/>
      <c r="N38" s="42"/>
      <c r="O38" s="42"/>
      <c r="P38" s="42"/>
      <c r="Q38" s="43"/>
      <c r="T38" s="17"/>
      <c r="U38" s="17"/>
      <c r="V38" s="17"/>
      <c r="W38" s="157"/>
      <c r="X38" s="7"/>
      <c r="Y38" s="7"/>
      <c r="Z38" s="7"/>
      <c r="AA38" s="7"/>
      <c r="AB38" s="7"/>
    </row>
    <row r="39" spans="1:28" ht="13.5" customHeight="1" thickBot="1">
      <c r="A39" s="41"/>
      <c r="B39" s="42"/>
      <c r="C39" s="114" t="s">
        <v>31</v>
      </c>
      <c r="D39" s="115"/>
      <c r="E39" s="116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3"/>
      <c r="T39" s="17"/>
      <c r="U39" s="17"/>
      <c r="V39" s="17"/>
      <c r="W39" s="157"/>
      <c r="X39" s="18"/>
      <c r="Y39" s="7"/>
      <c r="Z39" s="7"/>
      <c r="AA39" s="7"/>
      <c r="AB39" s="7"/>
    </row>
    <row r="40" spans="1:28" ht="23.25" customHeight="1" thickBot="1">
      <c r="A40" s="41"/>
      <c r="B40" s="42"/>
      <c r="C40" s="117"/>
      <c r="D40" s="118"/>
      <c r="E40" s="119"/>
      <c r="F40" s="42"/>
      <c r="G40" s="44" t="s">
        <v>17</v>
      </c>
      <c r="H40" s="120" t="s">
        <v>17</v>
      </c>
      <c r="I40" s="121"/>
      <c r="J40" s="120" t="s">
        <v>17</v>
      </c>
      <c r="K40" s="121"/>
      <c r="L40" s="45" t="s">
        <v>17</v>
      </c>
      <c r="M40" s="122" t="s">
        <v>18</v>
      </c>
      <c r="N40" s="123"/>
      <c r="O40" s="42"/>
      <c r="P40" s="131" t="s">
        <v>19</v>
      </c>
      <c r="Q40" s="43"/>
      <c r="T40" s="17"/>
      <c r="U40" s="17"/>
      <c r="V40" s="17"/>
      <c r="W40" s="157"/>
      <c r="X40" s="18"/>
      <c r="Y40" s="7"/>
      <c r="Z40" s="7"/>
      <c r="AA40" s="7"/>
      <c r="AB40" s="7"/>
    </row>
    <row r="41" spans="1:28" ht="21" customHeight="1" thickBot="1">
      <c r="A41" s="41"/>
      <c r="B41" s="42"/>
      <c r="C41" s="42"/>
      <c r="D41" s="42"/>
      <c r="E41" s="42"/>
      <c r="F41" s="42"/>
      <c r="G41" s="46" t="str">
        <f>IF(YEAR(Start)&gt;1900,YEAR(Start),"")</f>
        <v/>
      </c>
      <c r="H41" s="133" t="str">
        <f>IF(AND(YEAR(Start)&gt;1900,YEAR(Schluss)&gt;G41),YEAR(Start)+1,"")</f>
        <v/>
      </c>
      <c r="I41" s="134"/>
      <c r="J41" s="135" t="str">
        <f>IF(AND(YEAR(Start)&gt;1900,YEAR(Schluss)&gt;H41),YEAR(Start)+2,"")</f>
        <v/>
      </c>
      <c r="K41" s="136"/>
      <c r="L41" s="46" t="str">
        <f>IF(AND(YEAR(Start)&gt;1900,YEAR(Schluss)&gt;J41),YEAR(Start)+3,"")</f>
        <v/>
      </c>
      <c r="M41" s="124"/>
      <c r="N41" s="125"/>
      <c r="O41" s="42"/>
      <c r="P41" s="132"/>
      <c r="Q41" s="43"/>
    </row>
    <row r="42" spans="1:28" ht="48.75" customHeight="1" thickBot="1">
      <c r="A42" s="41"/>
      <c r="B42" s="150" t="s">
        <v>23</v>
      </c>
      <c r="C42" s="151"/>
      <c r="D42" s="151"/>
      <c r="E42" s="151"/>
      <c r="F42" s="152"/>
      <c r="G42" s="47" t="str">
        <f>IF(G41="","",SUMIF($T$17:$T$31,G41,$U$17:$U$31)+SUMIF($R$17:$R$31,G41,$S$17:$S$31))</f>
        <v/>
      </c>
      <c r="H42" s="148" t="str">
        <f>IF(H41="","",SUMIF($T$17:$T$31,H41,$U$17:$U$31)+SUMIF($R$17:$R$31,H41,$S$17:$S$31))</f>
        <v/>
      </c>
      <c r="I42" s="149"/>
      <c r="J42" s="148" t="str">
        <f>IF(J41="","",SUMIF($T$17:$T$31,J41,$U$17:$U$31)+SUMIF($R$17:$R$31,J41,$S$17:$S$31))</f>
        <v/>
      </c>
      <c r="K42" s="149"/>
      <c r="L42" s="47" t="str">
        <f>IF(L41="","",SUMIF($T$17:$T$31,L41,$U$17:$U$31)+SUMIF($R$17:$R$31,L41,$S$17:$S$31))</f>
        <v/>
      </c>
      <c r="M42" s="148">
        <f>SUM(G42:L42)</f>
        <v>0</v>
      </c>
      <c r="N42" s="149"/>
      <c r="O42" s="42"/>
      <c r="P42" s="48" t="str">
        <f>IF(M42&gt;0,M42*100/M42,"")</f>
        <v/>
      </c>
      <c r="Q42" s="43"/>
    </row>
    <row r="43" spans="1:28" ht="12" customHeight="1" thickBot="1">
      <c r="A43" s="41"/>
      <c r="B43" s="42"/>
      <c r="C43" s="42"/>
      <c r="D43" s="42"/>
      <c r="E43" s="42"/>
      <c r="F43" s="42"/>
      <c r="G43" s="49"/>
      <c r="H43" s="49"/>
      <c r="I43" s="49"/>
      <c r="J43" s="49"/>
      <c r="K43" s="49"/>
      <c r="L43" s="49"/>
      <c r="M43" s="49"/>
      <c r="N43" s="49"/>
      <c r="O43" s="42"/>
      <c r="P43" s="49"/>
      <c r="Q43" s="43"/>
    </row>
    <row r="44" spans="1:28" ht="48.75" customHeight="1" thickBot="1">
      <c r="A44" s="41"/>
      <c r="B44" s="50"/>
      <c r="C44" s="146" t="s">
        <v>20</v>
      </c>
      <c r="D44" s="147"/>
      <c r="E44" s="8">
        <v>30</v>
      </c>
      <c r="F44" s="51" t="s">
        <v>16</v>
      </c>
      <c r="G44" s="47" t="str">
        <f>IF(G41="","",G42*E44%)</f>
        <v/>
      </c>
      <c r="H44" s="148" t="str">
        <f>IF(H42="","",H42-H46)</f>
        <v/>
      </c>
      <c r="I44" s="149"/>
      <c r="J44" s="148" t="str">
        <f>IF(J42="","",J42-J46)</f>
        <v/>
      </c>
      <c r="K44" s="149"/>
      <c r="L44" s="47" t="str">
        <f>IF(L42="","",L42-L46)</f>
        <v/>
      </c>
      <c r="M44" s="148">
        <f>SUM(G44:L44)</f>
        <v>0</v>
      </c>
      <c r="N44" s="149"/>
      <c r="O44" s="42"/>
      <c r="P44" s="48" t="str">
        <f>IF(M44,P42-P46,"")</f>
        <v/>
      </c>
      <c r="Q44" s="43"/>
    </row>
    <row r="45" spans="1:28" ht="12" customHeight="1" thickBot="1">
      <c r="A45" s="41"/>
      <c r="B45" s="42"/>
      <c r="C45" s="42"/>
      <c r="D45" s="42"/>
      <c r="E45" s="52"/>
      <c r="F45" s="42"/>
      <c r="G45" s="49"/>
      <c r="H45" s="49"/>
      <c r="I45" s="49"/>
      <c r="J45" s="49"/>
      <c r="K45" s="49"/>
      <c r="L45" s="49"/>
      <c r="M45" s="49"/>
      <c r="N45" s="49"/>
      <c r="O45" s="42"/>
      <c r="P45" s="49"/>
      <c r="Q45" s="43"/>
    </row>
    <row r="46" spans="1:28" ht="48.75" customHeight="1" thickBot="1">
      <c r="A46" s="41"/>
      <c r="B46" s="50"/>
      <c r="C46" s="146" t="s">
        <v>21</v>
      </c>
      <c r="D46" s="147" t="s">
        <v>22</v>
      </c>
      <c r="E46" s="8">
        <v>70</v>
      </c>
      <c r="F46" s="51" t="s">
        <v>16</v>
      </c>
      <c r="G46" s="47" t="str">
        <f>IF(G41="","",IF(ROUND(G42*E46%,2)&gt;140000,140000,ROUND(G42*E46%,2)))</f>
        <v/>
      </c>
      <c r="H46" s="148" t="str">
        <f>IF(H41="","",IF((ROUND(H42*E46%,2)+G46)&gt;140000,140000-G46,(ROUND(H42*E46%,2))))</f>
        <v/>
      </c>
      <c r="I46" s="149"/>
      <c r="J46" s="148" t="str">
        <f>IF(J41="","",IF((ROUND(J42*E46%,2)+G46+H46)&gt;140000,140000-G46-H46,(ROUND(J42*70%,2))))</f>
        <v/>
      </c>
      <c r="K46" s="149"/>
      <c r="L46" s="47" t="str">
        <f>IF(L41="","",IF((ROUND(L42*E46%,2)+J46+H46+G46)&gt;140000,140000-G46-H46-J46,(ROUND(L42*E46%,2))))</f>
        <v/>
      </c>
      <c r="M46" s="148">
        <f>SUM(G46:L46)</f>
        <v>0</v>
      </c>
      <c r="N46" s="149"/>
      <c r="O46" s="42"/>
      <c r="P46" s="48" t="str">
        <f>IF(M46,ROUND(IF(M46+M42&gt;0,M46*100/M42,""),0),"")</f>
        <v/>
      </c>
      <c r="Q46" s="43"/>
    </row>
    <row r="47" spans="1:28" ht="6" customHeight="1" thickBot="1">
      <c r="A47" s="53"/>
      <c r="B47" s="54"/>
      <c r="C47" s="54"/>
      <c r="D47" s="54"/>
      <c r="E47" s="55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6"/>
    </row>
  </sheetData>
  <sheetProtection algorithmName="SHA-512" hashValue="iiOnlsETPb1TRo+z9jyDuc15CrMur4Rit35wYvlRuWh0WjKM9RKuelFmMLBXvqlTWnuBU7Aic9kRCO1zldenbg==" saltValue="Crj2QjBMHk/QaZPjzRiF6w==" spinCount="100000" sheet="1" objects="1" scenarios="1"/>
  <mergeCells count="99">
    <mergeCell ref="C46:D46"/>
    <mergeCell ref="H46:I46"/>
    <mergeCell ref="J46:K46"/>
    <mergeCell ref="M46:N46"/>
    <mergeCell ref="B42:F42"/>
    <mergeCell ref="H42:I42"/>
    <mergeCell ref="J42:K42"/>
    <mergeCell ref="M42:N42"/>
    <mergeCell ref="C44:D44"/>
    <mergeCell ref="H44:I44"/>
    <mergeCell ref="J44:K44"/>
    <mergeCell ref="M44:N44"/>
    <mergeCell ref="N31:Q31"/>
    <mergeCell ref="N32:Q32"/>
    <mergeCell ref="K30:L30"/>
    <mergeCell ref="K31:L31"/>
    <mergeCell ref="A14:C14"/>
    <mergeCell ref="N17:Q17"/>
    <mergeCell ref="C39:E40"/>
    <mergeCell ref="H40:I40"/>
    <mergeCell ref="J40:K40"/>
    <mergeCell ref="M40:N41"/>
    <mergeCell ref="A7:D7"/>
    <mergeCell ref="E7:Q7"/>
    <mergeCell ref="N28:Q28"/>
    <mergeCell ref="N24:Q24"/>
    <mergeCell ref="N14:Q14"/>
    <mergeCell ref="N15:Q15"/>
    <mergeCell ref="N16:P16"/>
    <mergeCell ref="P40:P41"/>
    <mergeCell ref="H41:I41"/>
    <mergeCell ref="J41:K41"/>
    <mergeCell ref="B34:P34"/>
    <mergeCell ref="N26:Q26"/>
    <mergeCell ref="A1:Q1"/>
    <mergeCell ref="D3:M3"/>
    <mergeCell ref="D4:M4"/>
    <mergeCell ref="K14:M14"/>
    <mergeCell ref="D14:J14"/>
    <mergeCell ref="A6:D6"/>
    <mergeCell ref="E6:Q6"/>
    <mergeCell ref="K9:L9"/>
    <mergeCell ref="E9:J9"/>
    <mergeCell ref="K10:L10"/>
    <mergeCell ref="E10:J10"/>
    <mergeCell ref="N18:Q18"/>
    <mergeCell ref="N19:Q19"/>
    <mergeCell ref="N20:Q20"/>
    <mergeCell ref="N29:Q29"/>
    <mergeCell ref="N30:Q30"/>
    <mergeCell ref="N21:Q21"/>
    <mergeCell ref="N22:Q22"/>
    <mergeCell ref="N23:Q23"/>
    <mergeCell ref="N25:Q25"/>
    <mergeCell ref="N27:Q27"/>
    <mergeCell ref="K29:L29"/>
    <mergeCell ref="D17:J17"/>
    <mergeCell ref="D18:J18"/>
    <mergeCell ref="D19:J19"/>
    <mergeCell ref="D20:J20"/>
    <mergeCell ref="K21:L21"/>
    <mergeCell ref="K22:L22"/>
    <mergeCell ref="D23:J23"/>
    <mergeCell ref="D24:J24"/>
    <mergeCell ref="K27:L27"/>
    <mergeCell ref="K28:L28"/>
    <mergeCell ref="K23:L23"/>
    <mergeCell ref="K24:L24"/>
    <mergeCell ref="K25:L25"/>
    <mergeCell ref="K26:L26"/>
    <mergeCell ref="D29:J29"/>
    <mergeCell ref="K15:L15"/>
    <mergeCell ref="K17:L17"/>
    <mergeCell ref="K18:L18"/>
    <mergeCell ref="K19:L19"/>
    <mergeCell ref="K20:L20"/>
    <mergeCell ref="D26:J26"/>
    <mergeCell ref="A29:C29"/>
    <mergeCell ref="A30:C30"/>
    <mergeCell ref="A31:C31"/>
    <mergeCell ref="A22:C22"/>
    <mergeCell ref="A23:C23"/>
    <mergeCell ref="A24:C24"/>
    <mergeCell ref="D30:J30"/>
    <mergeCell ref="D31:J31"/>
    <mergeCell ref="A17:C17"/>
    <mergeCell ref="A18:C18"/>
    <mergeCell ref="A19:C19"/>
    <mergeCell ref="A20:C20"/>
    <mergeCell ref="A21:C21"/>
    <mergeCell ref="D21:J21"/>
    <mergeCell ref="D22:J22"/>
    <mergeCell ref="A25:C25"/>
    <mergeCell ref="A26:C26"/>
    <mergeCell ref="A27:C27"/>
    <mergeCell ref="D27:J27"/>
    <mergeCell ref="D28:J28"/>
    <mergeCell ref="A28:C28"/>
    <mergeCell ref="D25:J25"/>
  </mergeCells>
  <conditionalFormatting sqref="G47:N47">
    <cfRule type="cellIs" dxfId="0" priority="1" stopIfTrue="1" operator="equal">
      <formula>0</formula>
    </cfRule>
  </conditionalFormatting>
  <pageMargins left="0.86614173228346458" right="0.70866141732283472" top="0.55118110236220474" bottom="0.43307086614173229" header="0.31496062992125984" footer="0.31496062992125984"/>
  <pageSetup paperSize="9" scale="61" orientation="portrait" r:id="rId1"/>
  <headerFooter>
    <oddHeader>&amp;LAnlage&amp;CZuwendungenzur Förderung von FuE-Projekten
Abschnitt 5 - Maßnahmen des Wissen- und Technologietransfer
&amp;RFormblatt  AFP
Stand: 12/2023</oddHeader>
    <oddFooter>&amp;L&amp;G&amp;C   Seite &amp;P von &amp;N&amp;RUnterlage vom: &amp;D</oddFooter>
  </headerFooter>
  <ignoredErrors>
    <ignoredError sqref="T20:U21 T17:U17 T18:U18 T19:U19" evalError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AFP!A25</f>
        <v>9</v>
      </c>
    </row>
    <row r="4" spans="1:2">
      <c r="A4" s="59" t="s">
        <v>25</v>
      </c>
      <c r="B4" s="61" t="str">
        <f>IF(ISBLANK(AFP!K25),"",AFP!K25)</f>
        <v/>
      </c>
    </row>
    <row r="5" spans="1:2">
      <c r="A5" s="59" t="s">
        <v>26</v>
      </c>
      <c r="B5" s="61" t="str">
        <f>IF(ISBLANK(AFP!M25),"",AFP!M25)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IF(ISBLANK(AFP!D25),"",AFP!D25)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Fntu1bhFeoZgGmSM3CVUNiChfLcs4bT4zABNw6fr6apCNJDXFr8nH34xmgLe3PmRtbtLzkakFaMJdo7C1AjhRQ==" saltValue="1A9MHEJFJO8qKIEh4V8Ts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AP9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AFP!A26</f>
        <v>10</v>
      </c>
    </row>
    <row r="4" spans="1:2">
      <c r="A4" s="59" t="s">
        <v>25</v>
      </c>
      <c r="B4" s="61" t="str">
        <f>IF(ISBLANK(AFP!K26),"",AFP!K26)</f>
        <v/>
      </c>
    </row>
    <row r="5" spans="1:2">
      <c r="A5" s="59" t="s">
        <v>26</v>
      </c>
      <c r="B5" s="61" t="str">
        <f>IF(ISBLANK(AFP!M26),"",AFP!M26)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IF(ISBLANK(AFP!D26),"",AFP!D26)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RPnqqAv9oJbg+XHR4jL1MWXvLJZeq88uVFiLMRGwzUyd5hkjhK9GuaCAA0ZZk9En3xYCGPiPmg8IMK+utdA+FA==" saltValue="eSEOyDpJdJqQKJr2Rjteg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AP10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AFP!A27</f>
        <v>11</v>
      </c>
    </row>
    <row r="4" spans="1:2">
      <c r="A4" s="59" t="s">
        <v>25</v>
      </c>
      <c r="B4" s="61" t="str">
        <f>IF(ISBLANK(AFP!K27),"",AFP!K27)</f>
        <v/>
      </c>
    </row>
    <row r="5" spans="1:2">
      <c r="A5" s="59" t="s">
        <v>26</v>
      </c>
      <c r="B5" s="61" t="str">
        <f>IF(ISBLANK(AFP!M27),"",AFP!M27)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IF(ISBLANK(AFP!D27),"",AFP!D27)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FwkpSAUopbCK2KuG/By5EgijRj4jihpY+8/lftCFmCumnTjDt+cqkkay6SiJC023drsmaCcSgW15w3ntBqgoww==" saltValue="+XON/fz3jfo+HpJIQtEi2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AP11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AFP!A28</f>
        <v>12</v>
      </c>
    </row>
    <row r="4" spans="1:2">
      <c r="A4" s="59" t="s">
        <v>25</v>
      </c>
      <c r="B4" s="61" t="str">
        <f>IF(ISBLANK(AFP!K28),"",AFP!K28)</f>
        <v/>
      </c>
    </row>
    <row r="5" spans="1:2">
      <c r="A5" s="59" t="s">
        <v>26</v>
      </c>
      <c r="B5" s="61" t="str">
        <f>IF(ISBLANK(AFP!M28),"",AFP!M28)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IF(ISBLANK(AFP!D28),"",AFP!D28)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ntB6bcuO+CErf9tSbwd9oDW6b9h3Q60n2cu3966nrv4KxbOAehYlgFOScGaIsytuYYf/2KP4Naas2OUPibXFgw==" saltValue="zvTxJdclIo3S4YdLXgIto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 xml:space="preserve">&amp;LAnlage&amp;CZuwendungenzur Förderung von FuE-Projekten
Abschnitt 5 - Maßnahmen des Wissen- und Technologietransfer&amp;RFormblatt  AP12
Stand: 12/2023
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AFP!A29</f>
        <v>13</v>
      </c>
    </row>
    <row r="4" spans="1:2">
      <c r="A4" s="59" t="s">
        <v>25</v>
      </c>
      <c r="B4" s="61" t="str">
        <f>IF(ISBLANK(AFP!K29),"",AFP!K29)</f>
        <v/>
      </c>
    </row>
    <row r="5" spans="1:2">
      <c r="A5" s="59" t="s">
        <v>26</v>
      </c>
      <c r="B5" s="61" t="str">
        <f>IF(ISBLANK(AFP!M29),"",AFP!M29)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IF(ISBLANK(AFP!D29),"",AFP!D29)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kpL67Z5lGCW8awyfoA0iC1XnsujL0xlirvarBn8tizXoWlJS9Ck3t58mYlskAuROubpc4YUXeDij0Jt6PR4vMQ==" saltValue="ri6orzGuNv1ktLvG0UNwj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AP13
Stand: 12/2023</oddHeader>
    <oddFooter>&amp;L&amp;G&amp;C   Seite &amp;P von &amp;N&amp;RUnterlage vom: &amp;D</oddFooter>
  </headerFooter>
  <ignoredErrors>
    <ignoredError sqref="B2 B9 B6 B3:B5 B7" unlockedFormula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AFP!A30</f>
        <v>14</v>
      </c>
    </row>
    <row r="4" spans="1:2">
      <c r="A4" s="59" t="s">
        <v>25</v>
      </c>
      <c r="B4" s="61" t="str">
        <f>IF(ISBLANK(AFP!K30),"",AFP!K30)</f>
        <v/>
      </c>
    </row>
    <row r="5" spans="1:2">
      <c r="A5" s="59" t="s">
        <v>26</v>
      </c>
      <c r="B5" s="61" t="str">
        <f>IF(ISBLANK(AFP!M30),"",AFP!M30)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IF(ISBLANK(AFP!D30),"",AFP!D30)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7rXorvFQRTpe+3jYwgr6ExFzCyJ/nQmWv+9ghaAcN8ExRBR1nBhms9Vzglcq8qfX2/0+cz0B778MC5+hUkkh/A==" saltValue="ipDK8EwALSnJW4Tw4kWYf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AP14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AFP!A31</f>
        <v>15</v>
      </c>
    </row>
    <row r="4" spans="1:2">
      <c r="A4" s="59" t="s">
        <v>25</v>
      </c>
      <c r="B4" s="61" t="str">
        <f>IF(ISBLANK(AFP!K31),"",AFP!K31)</f>
        <v/>
      </c>
    </row>
    <row r="5" spans="1:2">
      <c r="A5" s="59" t="s">
        <v>26</v>
      </c>
      <c r="B5" s="61" t="str">
        <f>IF(ISBLANK(AFP!M31),"",AFP!M31)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IF(ISBLANK(AFP!D31),"",AFP!D31)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aTmwyoPFGzB4ME1sypTkAhzkw4GdlNG6owD4zB7Bbe0xwdPvNK4goNogrBikQrgvdPI71oKkHd2SBmeIMRPYPw==" saltValue="42DS5s04dY9E1Kyd8rR09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AP15
Stand: 12/2023</oddHeader>
    <oddFooter>&amp;L&amp;G&amp;C   Seite &amp;P von &amp;N&amp;RUnterlage vom: &amp;D</oddFooter>
  </headerFooter>
  <ignoredErrors>
    <ignoredError sqref="B2 B9 B6:B7 B3:B5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C8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 t="s">
        <v>6</v>
      </c>
      <c r="B2" s="70">
        <f>AFP!A17</f>
        <v>1</v>
      </c>
    </row>
    <row r="3" spans="1:2">
      <c r="A3" s="59" t="s">
        <v>25</v>
      </c>
      <c r="B3" s="61" t="str">
        <f>IF(ISBLANK(AFP!K17),"",AFP!K17)</f>
        <v/>
      </c>
    </row>
    <row r="4" spans="1:2">
      <c r="A4" s="59" t="s">
        <v>26</v>
      </c>
      <c r="B4" s="61" t="str">
        <f>IF(ISBLANK(AFP!M17),"",AFP!M17)</f>
        <v/>
      </c>
    </row>
    <row r="5" spans="1:2" ht="15.75" thickBot="1">
      <c r="A5" s="62"/>
      <c r="B5" s="63"/>
    </row>
    <row r="6" spans="1:2" ht="57.75" customHeight="1">
      <c r="A6" s="64" t="s">
        <v>7</v>
      </c>
      <c r="B6" s="65" t="str">
        <f>IF(ISBLANK(AFP!D17),"",AFP!D17)</f>
        <v/>
      </c>
    </row>
    <row r="7" spans="1:2" s="67" customFormat="1" ht="343.5" customHeight="1">
      <c r="A7" s="66" t="s">
        <v>9</v>
      </c>
      <c r="B7" s="4"/>
    </row>
    <row r="8" spans="1:2" ht="343.5" customHeight="1" thickBot="1">
      <c r="A8" s="68" t="s">
        <v>8</v>
      </c>
      <c r="B8" s="5"/>
    </row>
  </sheetData>
  <sheetProtection algorithmName="SHA-512" hashValue="0GQcOfyAxpkb8MQF/UB7/YH690aTen/zY8rIKXDi3O6Kv+bgYHpqhTigcvWccksXU2FGCXO+9nWeF++LGt5Ksg==" saltValue="k1kpNTnW5uUz7gFpuwwWsg==" spinCount="100000" sheet="1" objects="1" scenarios="1"/>
  <pageMargins left="0.70866141732283472" right="0.70866141732283472" top="1.08" bottom="0.78740157480314965" header="0.31496062992125984" footer="0.31496062992125984"/>
  <pageSetup paperSize="9" scale="80" orientation="portrait" r:id="rId1"/>
  <headerFooter>
    <oddHeader>&amp;LAnlage&amp;CZuwendungenzur Förderung von FuE-Projekten
Abschnitt 5 - Maßnahmen des Wissen- und Technologietransfer&amp;RFormblatt  AP1
Stand: 12/2023</oddHeader>
    <oddFooter>&amp;L&amp;G&amp;C
Seite &amp;P von &amp;N&amp;RUnterlage vom: &amp;D</oddFooter>
  </headerFooter>
  <ignoredErrors>
    <ignoredError sqref="B2:B6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AFP!A18</f>
        <v>2</v>
      </c>
    </row>
    <row r="4" spans="1:2">
      <c r="A4" s="59" t="s">
        <v>25</v>
      </c>
      <c r="B4" s="61" t="str">
        <f>IF(ISBLANK(AFP!K18),"",AFP!K18)</f>
        <v/>
      </c>
    </row>
    <row r="5" spans="1:2">
      <c r="A5" s="59" t="s">
        <v>26</v>
      </c>
      <c r="B5" s="61" t="str">
        <f>IF(ISBLANK(AFP!M18),"",AFP!M18)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IF(ISBLANK(AFP!D18),"",AFP!D18)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6fR/hsQcpfkkLN2X60gWSl3Ju7Gebyc2dw57VE8Ra4PVvRJFsOvS+5I77DI32MLRnat7G2DyqQjuTWd/qT0DXQ==" saltValue="M8xFioudqJ1pZ2aJOwAiZ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Header>&amp;LAnlage&amp;CZuwendungenzur Förderung von FuE-Projekten
Abschnitt 5 - Maßnahmen des Wissen- und Technologietransfer&amp;RFormblatt  AP2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AFP!A19</f>
        <v>3</v>
      </c>
    </row>
    <row r="4" spans="1:2">
      <c r="A4" s="59" t="s">
        <v>25</v>
      </c>
      <c r="B4" s="61" t="str">
        <f>IF(ISBLANK(AFP!K19),"",AFP!K19)</f>
        <v/>
      </c>
    </row>
    <row r="5" spans="1:2">
      <c r="A5" s="59" t="s">
        <v>26</v>
      </c>
      <c r="B5" s="61" t="str">
        <f>IF(ISBLANK(AFP!M19),"",AFP!M19)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IF(ISBLANK(AFP!D19),"",AFP!D19)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+Im2q6Ma2uC6pu19pleXGHBszv6ZVZHPFQ4h70C1cbLplo/Wf6zq+MGhelq8NrNzPVUo+1cK8TtUPr0EUqHI2A==" saltValue="jkYQPpOJoMIMOKb+rRMx1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AP3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AFP!A20</f>
        <v>4</v>
      </c>
    </row>
    <row r="4" spans="1:2">
      <c r="A4" s="59" t="s">
        <v>25</v>
      </c>
      <c r="B4" s="61" t="str">
        <f>IF(ISBLANK(AFP!K20),"",AFP!K20)</f>
        <v/>
      </c>
    </row>
    <row r="5" spans="1:2">
      <c r="A5" s="59" t="s">
        <v>26</v>
      </c>
      <c r="B5" s="61" t="str">
        <f>IF(ISBLANK(AFP!M20),"",AFP!M20)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IF(ISBLANK(AFP!D20),"",AFP!D20)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AH9NworSTGOZP1xRw7oGs4Tn6A050sAtqQ9P5ltLpr+Y+phloofYr8vCs+RhHFIytovV9WbZ8QqBikCfd788zw==" saltValue="/zGw5yCXAxdZmSMmQk0tQ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AP4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AFP!A21</f>
        <v>5</v>
      </c>
    </row>
    <row r="4" spans="1:2">
      <c r="A4" s="59" t="s">
        <v>25</v>
      </c>
      <c r="B4" s="61" t="str">
        <f>IF(ISBLANK(AFP!K21),"",AFP!K21)</f>
        <v/>
      </c>
    </row>
    <row r="5" spans="1:2">
      <c r="A5" s="59" t="s">
        <v>26</v>
      </c>
      <c r="B5" s="61" t="str">
        <f>IF(ISBLANK(AFP!M21),"",AFP!M21)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IF(ISBLANK(AFP!D21),"",AFP!D21)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lRMb5W+6uTPjXkSsRlWufXN5OzKU/qTSe/7VkJKedTo8B4w7ZLEPh08cDrpBiSxjLqL5a5k/heSyR7fmAosDSg==" saltValue="k+RQpsGCbDtJcZKBKF4go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AP5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AFP!A22</f>
        <v>6</v>
      </c>
    </row>
    <row r="4" spans="1:2">
      <c r="A4" s="59" t="s">
        <v>25</v>
      </c>
      <c r="B4" s="61" t="str">
        <f>IF(ISBLANK(AFP!K22),"",AFP!K22)</f>
        <v/>
      </c>
    </row>
    <row r="5" spans="1:2">
      <c r="A5" s="59" t="s">
        <v>26</v>
      </c>
      <c r="B5" s="61" t="str">
        <f>IF(ISBLANK(AFP!M22),"",AFP!M22)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IF(ISBLANK(AFP!D22),"",AFP!D22)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2E7QM6gbLU4iBYDKwOaf3h9vIVOlrIgOhzoyY5XFvJCZ/B5HxIzCKDBvIvJU6MFHWLqAmDBAFhT7WyYyBGUfxA==" saltValue="1mQ+/8n2XzMhquJSzXM8T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AP6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AFP!A23</f>
        <v>7</v>
      </c>
    </row>
    <row r="4" spans="1:2">
      <c r="A4" s="59" t="s">
        <v>25</v>
      </c>
      <c r="B4" s="61" t="str">
        <f>IF(ISBLANK(AFP!K23),"",AFP!K23)</f>
        <v/>
      </c>
    </row>
    <row r="5" spans="1:2">
      <c r="A5" s="59" t="s">
        <v>26</v>
      </c>
      <c r="B5" s="61" t="str">
        <f>IF(ISBLANK(AFP!M23),"",AFP!M23)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IF(ISBLANK(AFP!D23),"",AFP!D23)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tnF6mYlf+Oi1V9vRCDpEAWrj3JkFVX3JKh/YDzldDEXdWlZVvznyt38zn/fh1jkGNeS1pMDjIjw0W8WzHeilRA==" saltValue="r0Jjf8fS69OhFLJqGFZqQ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AP7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C9"/>
  <sheetViews>
    <sheetView showGridLines="0" zoomScaleNormal="100" workbookViewId="0">
      <selection activeCell="B1" sqref="B1"/>
    </sheetView>
  </sheetViews>
  <sheetFormatPr baseColWidth="10" defaultRowHeight="15"/>
  <cols>
    <col min="1" max="1" width="26.28515625" style="69" customWidth="1"/>
    <col min="2" max="2" width="82.7109375" style="3" customWidth="1"/>
    <col min="3" max="3" width="11.42578125" style="3" hidden="1" customWidth="1"/>
    <col min="4" max="4" width="12.140625" style="3" customWidth="1"/>
    <col min="5" max="16384" width="11.42578125" style="3"/>
  </cols>
  <sheetData>
    <row r="1" spans="1:2" s="73" customFormat="1" ht="36" customHeight="1" thickBot="1">
      <c r="A1" s="71"/>
      <c r="B1" s="72" t="s">
        <v>32</v>
      </c>
    </row>
    <row r="2" spans="1:2">
      <c r="A2" s="57"/>
      <c r="B2" s="58"/>
    </row>
    <row r="3" spans="1:2">
      <c r="A3" s="59" t="s">
        <v>6</v>
      </c>
      <c r="B3" s="60">
        <f>AFP!A24</f>
        <v>8</v>
      </c>
    </row>
    <row r="4" spans="1:2">
      <c r="A4" s="59" t="s">
        <v>25</v>
      </c>
      <c r="B4" s="61" t="str">
        <f>IF(ISBLANK(AFP!K24),"",AFP!K24)</f>
        <v/>
      </c>
    </row>
    <row r="5" spans="1:2">
      <c r="A5" s="59" t="s">
        <v>26</v>
      </c>
      <c r="B5" s="61" t="str">
        <f>IF(ISBLANK(AFP!M24),"",AFP!M24)</f>
        <v/>
      </c>
    </row>
    <row r="6" spans="1:2" ht="15.75" thickBot="1">
      <c r="A6" s="62"/>
      <c r="B6" s="63"/>
    </row>
    <row r="7" spans="1:2" ht="57.75" customHeight="1">
      <c r="A7" s="64" t="s">
        <v>7</v>
      </c>
      <c r="B7" s="65" t="str">
        <f>IF(ISBLANK(AFP!D24),"",AFP!D24)</f>
        <v/>
      </c>
    </row>
    <row r="8" spans="1:2" s="67" customFormat="1" ht="343.5" customHeight="1">
      <c r="A8" s="66" t="s">
        <v>9</v>
      </c>
      <c r="B8" s="4"/>
    </row>
    <row r="9" spans="1:2" ht="343.5" customHeight="1" thickBot="1">
      <c r="A9" s="68" t="s">
        <v>8</v>
      </c>
      <c r="B9" s="5"/>
    </row>
  </sheetData>
  <sheetProtection algorithmName="SHA-512" hashValue="Wb79vxnlCoTpToTV2jZi/yCT9TL1v+YBPtF8OiEHfp/IepX3ZcJx4KWRQlgaAIMVDRLCmxXnUUcTIC+GJ6POMA==" saltValue="f/+eBdRtRE9KiGzn1aOvu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  <headerFooter>
    <oddHeader>&amp;LAnlage&amp;CZuwendungenzur Förderung von FuE-Projekten
Abschnitt 5 - Maßnahmen des Wissen- und Technologietransfer&amp;RFormblatt  AP8
Stand: 12/2023</oddHeader>
    <oddFooter>&amp;L&amp;G&amp;C   Seite &amp;P von &amp;N&amp;RUnterlage vom: &amp;D</oddFooter>
  </headerFooter>
  <ignoredErrors>
    <ignoredError sqref="B2 B8:B9 B6 B3:B5 B7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</vt:i4>
      </vt:variant>
    </vt:vector>
  </HeadingPairs>
  <TitlesOfParts>
    <vt:vector size="19" baseType="lpstr">
      <vt:lpstr>AFP</vt:lpstr>
      <vt:lpstr>AP1</vt:lpstr>
      <vt:lpstr>AP2</vt:lpstr>
      <vt:lpstr>AP3</vt:lpstr>
      <vt:lpstr>AP4</vt:lpstr>
      <vt:lpstr>AP5</vt:lpstr>
      <vt:lpstr>AP6</vt:lpstr>
      <vt:lpstr>AP7</vt:lpstr>
      <vt:lpstr>AP8</vt:lpstr>
      <vt:lpstr>AP9</vt:lpstr>
      <vt:lpstr>AP10</vt:lpstr>
      <vt:lpstr>AP11</vt:lpstr>
      <vt:lpstr>AP12</vt:lpstr>
      <vt:lpstr>AP13</vt:lpstr>
      <vt:lpstr>AP14</vt:lpstr>
      <vt:lpstr>AP15</vt:lpstr>
      <vt:lpstr>AFP!Druckbereich</vt:lpstr>
      <vt:lpstr>Schluss</vt:lpstr>
      <vt:lpstr>Start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1972, Hammecke Gunnar</dc:creator>
  <cp:lastModifiedBy>Hammecke, Gunnar</cp:lastModifiedBy>
  <cp:lastPrinted>2024-01-29T08:36:01Z</cp:lastPrinted>
  <dcterms:created xsi:type="dcterms:W3CDTF">2015-05-12T07:40:54Z</dcterms:created>
  <dcterms:modified xsi:type="dcterms:W3CDTF">2024-01-29T08:38:24Z</dcterms:modified>
</cp:coreProperties>
</file>