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4589\OAS\ego Konzept\"/>
    </mc:Choice>
  </mc:AlternateContent>
  <workbookProtection workbookAlgorithmName="SHA-512" workbookHashValue="zUof+7Ndh4MZMTTO2tXgBi7BonpdQ23ASF28Ql90OHYcs0cKbstfl+OIOyGhOLG4PGT1a6t6Qoyq/aL1ir5HWA==" workbookSaltValue="QHIQvZvwuEPT0IvQAkag3g==" workbookSpinCount="100000" lockStructure="1"/>
  <bookViews>
    <workbookView xWindow="0" yWindow="0" windowWidth="28800" windowHeight="12300"/>
  </bookViews>
  <sheets>
    <sheet name="Gesamtübersicht" sheetId="16" r:id="rId1"/>
    <sheet name="Personalkosten Unternehmen" sheetId="18" r:id="rId2"/>
    <sheet name="Einnahmen" sheetId="17" state="hidden" r:id="rId3"/>
    <sheet name="Grundlagen VKO" sheetId="19" state="hidden" r:id="rId4"/>
    <sheet name="Personalkosten Hochschule" sheetId="21" r:id="rId5"/>
    <sheet name="Auswahllisten und NR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206735</definedName>
    <definedName name="_IDVTrackerID155_" hidden="1">242280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15</definedName>
    <definedName name="_xlnm.Print_Area" localSheetId="2">Einnahmen!$A$1:$J$24</definedName>
    <definedName name="_xlnm.Print_Area" localSheetId="0">Gesamtübersicht!$A$1:$E$25</definedName>
    <definedName name="_xlnm.Print_Area" localSheetId="4">'Personalkosten Hochschule'!$A$1:$L$37</definedName>
    <definedName name="_xlnm.Print_Area" localSheetId="1">'Personalkosten Unternehmen'!$A$1:$N$32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21" i="21" l="1"/>
  <c r="J21" i="21"/>
  <c r="A21" i="16" l="1"/>
  <c r="A3" i="21"/>
  <c r="A3" i="18"/>
  <c r="E8" i="21"/>
  <c r="E7" i="21"/>
  <c r="E6" i="21"/>
  <c r="E8" i="18"/>
  <c r="E7" i="18"/>
  <c r="K34" i="21" l="1"/>
  <c r="H34" i="21"/>
  <c r="J33" i="21"/>
  <c r="A33" i="21"/>
  <c r="J32" i="21"/>
  <c r="A32" i="21"/>
  <c r="J31" i="21"/>
  <c r="A31" i="21"/>
  <c r="J30" i="21"/>
  <c r="A30" i="21"/>
  <c r="J29" i="21"/>
  <c r="A29" i="21"/>
  <c r="J28" i="21"/>
  <c r="A28" i="21"/>
  <c r="J27" i="21"/>
  <c r="A27" i="21"/>
  <c r="J26" i="21"/>
  <c r="A26" i="21"/>
  <c r="J25" i="21"/>
  <c r="A25" i="21"/>
  <c r="J24" i="21"/>
  <c r="A24" i="21"/>
  <c r="J23" i="21"/>
  <c r="A23" i="21"/>
  <c r="J22" i="21"/>
  <c r="A22" i="21"/>
  <c r="J20" i="21"/>
  <c r="A20" i="21"/>
  <c r="J19" i="21"/>
  <c r="A19" i="21"/>
  <c r="J18" i="21"/>
  <c r="A18" i="21"/>
  <c r="J17" i="21"/>
  <c r="A17" i="21"/>
  <c r="J16" i="21"/>
  <c r="A16" i="21"/>
  <c r="J15" i="21"/>
  <c r="A15" i="21"/>
  <c r="J14" i="21"/>
  <c r="A14" i="21"/>
  <c r="J13" i="21"/>
  <c r="A13" i="21"/>
  <c r="B22" i="16"/>
  <c r="B23" i="16" s="1"/>
  <c r="J34" i="21" l="1"/>
  <c r="C21" i="16" s="1"/>
  <c r="B24" i="16"/>
  <c r="B25" i="16" l="1"/>
  <c r="G21" i="16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K20" i="18" l="1"/>
  <c r="L20" i="18" s="1"/>
  <c r="M20" i="18" s="1"/>
  <c r="K21" i="18"/>
  <c r="L21" i="18" s="1"/>
  <c r="M21" i="18" s="1"/>
  <c r="E6" i="18" l="1"/>
  <c r="K12" i="18" l="1"/>
  <c r="K13" i="18"/>
  <c r="K14" i="18"/>
  <c r="K15" i="18"/>
  <c r="K16" i="18"/>
  <c r="K17" i="18"/>
  <c r="K18" i="18"/>
  <c r="K19" i="18"/>
  <c r="K22" i="18"/>
  <c r="K23" i="18"/>
  <c r="K24" i="18"/>
  <c r="K25" i="18"/>
  <c r="K26" i="18"/>
  <c r="K27" i="18"/>
  <c r="K28" i="18"/>
  <c r="K29" i="18"/>
  <c r="K30" i="18"/>
  <c r="K31" i="18"/>
  <c r="L23" i="18" l="1"/>
  <c r="M23" i="18" s="1"/>
  <c r="L24" i="18"/>
  <c r="M24" i="18" s="1"/>
  <c r="L22" i="18"/>
  <c r="M22" i="18" s="1"/>
  <c r="L17" i="18"/>
  <c r="M17" i="18" s="1"/>
  <c r="L14" i="18"/>
  <c r="M14" i="18" s="1"/>
  <c r="L13" i="18"/>
  <c r="M13" i="18" s="1"/>
  <c r="L16" i="18"/>
  <c r="M16" i="18" s="1"/>
  <c r="L15" i="18"/>
  <c r="M15" i="18" s="1"/>
  <c r="L19" i="18" l="1"/>
  <c r="M19" i="18" s="1"/>
  <c r="L25" i="18"/>
  <c r="M25" i="18" s="1"/>
  <c r="L26" i="18"/>
  <c r="M26" i="18" s="1"/>
  <c r="L27" i="18"/>
  <c r="M27" i="18" s="1"/>
  <c r="L28" i="18"/>
  <c r="M28" i="18" s="1"/>
  <c r="L29" i="18"/>
  <c r="M29" i="18" s="1"/>
  <c r="L30" i="18"/>
  <c r="M30" i="18" s="1"/>
  <c r="L31" i="18"/>
  <c r="M31" i="18" s="1"/>
  <c r="L12" i="18" l="1"/>
  <c r="M12" i="18" s="1"/>
  <c r="L18" i="18" l="1"/>
  <c r="M18" i="18" s="1"/>
  <c r="A6" i="17" l="1"/>
  <c r="D6" i="17"/>
  <c r="A7" i="17"/>
  <c r="D7" i="17"/>
  <c r="A8" i="17"/>
  <c r="D8" i="17"/>
  <c r="I14" i="17" l="1"/>
  <c r="I15" i="17"/>
  <c r="I16" i="17"/>
  <c r="I17" i="17"/>
  <c r="I18" i="17"/>
  <c r="I19" i="17"/>
  <c r="I20" i="17"/>
  <c r="I21" i="17"/>
  <c r="I22" i="17"/>
  <c r="I13" i="17"/>
  <c r="I12" i="17"/>
  <c r="I23" i="17" l="1"/>
  <c r="L32" i="18" l="1"/>
  <c r="M32" i="18" l="1"/>
  <c r="C22" i="16" l="1"/>
  <c r="C23" i="16" s="1"/>
  <c r="C25" i="16" l="1"/>
  <c r="C24" i="16"/>
</calcChain>
</file>

<file path=xl/sharedStrings.xml><?xml version="1.0" encoding="utf-8"?>
<sst xmlns="http://schemas.openxmlformats.org/spreadsheetml/2006/main" count="172" uniqueCount="112">
  <si>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</si>
  <si>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</si>
  <si>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</si>
  <si>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</si>
  <si>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</si>
  <si>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</si>
  <si>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</si>
  <si>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</si>
  <si>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</si>
  <si>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</si>
  <si>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</si>
  <si>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</si>
  <si>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</si>
  <si>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</si>
  <si>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</si>
  <si>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</si>
  <si>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</si>
  <si>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</si>
  <si>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</si>
  <si>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</si>
  <si>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</si>
  <si>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</si>
  <si>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</si>
  <si>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</si>
  <si>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</si>
  <si>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</si>
  <si>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</si>
  <si>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</si>
  <si>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</si>
  <si>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</si>
  <si>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</si>
  <si>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</si>
  <si>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</si>
  <si>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</si>
  <si>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</si>
  <si>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</si>
  <si>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</si>
  <si>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</si>
  <si>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</si>
  <si>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</si>
  <si>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</si>
  <si>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</si>
  <si>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</si>
  <si>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</si>
  <si>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</si>
  <si>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</si>
  <si>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</si>
  <si>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</si>
  <si>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</si>
  <si>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</si>
  <si>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</si>
  <si>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</si>
  <si>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</si>
  <si>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</si>
  <si>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</si>
  <si>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f</t>
  </si>
  <si>
    <t>Pauschal mit Urlaubsabgeltung</t>
  </si>
  <si>
    <t>Welche Pauschalwerte möchten Sie abrechnen?</t>
  </si>
  <si>
    <t>Vorgangsnummer laut Zuwendungsbescheid/ Zuweisungsschreiben</t>
  </si>
  <si>
    <t>abgerechnete Ausgaben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</si>
  <si>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</si>
  <si>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</si>
  <si>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</si>
  <si>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</si>
  <si>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</si>
  <si>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</si>
  <si>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</si>
  <si>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</si>
  <si>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</si>
  <si>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</si>
  <si>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</si>
  <si>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</si>
  <si>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</si>
  <si>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</si>
  <si>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</si>
  <si>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</si>
  <si>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</si>
  <si>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</si>
  <si>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</si>
  <si>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</si>
  <si>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</si>
  <si>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t>Anzahl 
der abzu-rechnenden Stunden je Monat</t>
  </si>
  <si>
    <t xml:space="preserve">zahlenmäßiger Nachweis - Anlage 4 zum Auszahlungsantrag </t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</si>
  <si>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</si>
  <si>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</si>
  <si>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</si>
  <si>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Spalte13</t>
  </si>
  <si>
    <t>Hinweis: Bitte reichen Sie spätestens mit dem 1. Auszahlungsantrag den Nachweis (Foto) eines Plakates ein.</t>
  </si>
  <si>
    <r>
      <t xml:space="preserve">abgerechnete Ausgaben nach Pauschalwerte ohne Bezug auf Std. gem. AV
</t>
    </r>
    <r>
      <rPr>
        <b/>
        <sz val="8"/>
        <color rgb="FFFF0000"/>
        <rFont val="Arial"/>
        <family val="2"/>
      </rPr>
      <t>später ausblenden….!!!!</t>
    </r>
  </si>
  <si>
    <t xml:space="preserve">ego.-KONZEPT
zahlenmäßiger Nachweis - Anlage 1 zum Auszahlungsantrag Nr. </t>
  </si>
  <si>
    <t>Institution</t>
  </si>
  <si>
    <t>Hinweis: Bitte geben Sie hier ausschließlich die Zahlen ohne Trennung an. Das Format wird automatisch dargestellt.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</si>
  <si>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</si>
  <si>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Angaben laut Zuwendungsbescheid/ Zuweisungsschreiben</t>
  </si>
  <si>
    <t>Restkostenpauschale</t>
  </si>
  <si>
    <t xml:space="preserve">Art der Zahlungen </t>
  </si>
  <si>
    <t xml:space="preserve">Pauschal-Bemessungsgrundlage </t>
  </si>
  <si>
    <t xml:space="preserve">Arbeitnehmer Bruttoentgelt 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</si>
  <si>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</si>
  <si>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</si>
  <si>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</si>
  <si>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</si>
  <si>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Hinweis: Bitte reichen Sie spätestens mit dem 1. Auszahlungsantrag den Nachweis (Foto) eines langlebigen Schilds oder einer Tafel inkl. der dazugehörigen Rechnung ein.</t>
  </si>
  <si>
    <t>Art der Zahlung bzw. Gehaltsbestandteil *</t>
  </si>
  <si>
    <t>Anteil im Vorhaben in %</t>
  </si>
  <si>
    <t>förderfähige Stunden, die ausschließlich für das Vorhaben  getätigt wurden lt. Stundennachweis</t>
  </si>
  <si>
    <t>Betrag **</t>
  </si>
  <si>
    <t xml:space="preserve">förderfähige Ausgaben lt. Kunde </t>
  </si>
  <si>
    <t>förderfähige Ausgaben lt. IB</t>
  </si>
  <si>
    <t>* Anzugeben ist das reguläre Monatsgehalt. Einmal-/Sonderzahlungen sind in einer separaten Zeile aufzuführen.</t>
  </si>
  <si>
    <r>
      <t xml:space="preserve">** Anzugeben ist der Betrag, für den eine Förderung beansprucht wird. </t>
    </r>
    <r>
      <rPr>
        <b/>
        <sz val="8"/>
        <rFont val="Arial"/>
        <family val="2"/>
      </rPr>
      <t>Förderfähig</t>
    </r>
    <r>
      <rPr>
        <sz val="8"/>
        <rFont val="Arial"/>
        <family val="2"/>
      </rPr>
      <t xml:space="preserve"> sind nur Ausgaben für Leistungen, die tatsächlich im Rahmen des Vorhabens angefallen sind. </t>
    </r>
    <r>
      <rPr>
        <b/>
        <sz val="8"/>
        <rFont val="Arial"/>
        <family val="2"/>
      </rPr>
      <t xml:space="preserve">Nicht förderfähig </t>
    </r>
    <r>
      <rPr>
        <sz val="8"/>
        <rFont val="Arial"/>
        <family val="2"/>
      </rPr>
      <t>sind insbesondere Ausgaben, die lt. Zuweisungsschreiben / Zuwendungsbescheid / Förderrichtlinie/ Fördergrundsätze ausgeschlossen sind und/oder Personal finanziell besser stellen als vergleichbare Landesbedienstete. Zu berücksichtigen sind auch evt. Erstattungen durch die Krankenkassen.</t>
    </r>
  </si>
  <si>
    <t>vereinbarte wöchentliche Stundenanzahl gem. Arbeitsvertrag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</si>
</sst>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4" fillId="0" borderId="0" xfId="0" applyNumberFormat="1" applyFo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1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4" fontId="15" fillId="3" borderId="0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4" fillId="3" borderId="4" xfId="0" applyFont="1" applyFill="1" applyBorder="1" applyProtection="1"/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hidden="1"/>
    </xf>
    <xf numFmtId="0" fontId="22" fillId="3" borderId="0" xfId="0" applyNumberFormat="1" applyFont="1" applyFill="1" applyBorder="1" applyAlignment="1" applyProtection="1">
      <alignment horizontal="left"/>
      <protection hidden="1"/>
    </xf>
    <xf numFmtId="0" fontId="22" fillId="3" borderId="0" xfId="0" applyFont="1" applyFill="1" applyBorder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3" fillId="4" borderId="14" xfId="0" applyNumberFormat="1" applyFont="1" applyFill="1" applyBorder="1" applyProtection="1">
      <protection hidden="1"/>
    </xf>
    <xf numFmtId="0" fontId="13" fillId="4" borderId="1" xfId="0" applyFont="1" applyFill="1" applyBorder="1" applyProtection="1"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9" fontId="13" fillId="4" borderId="1" xfId="7" applyFont="1" applyFill="1" applyBorder="1" applyAlignment="1" applyProtection="1">
      <alignment vertical="center" wrapText="1"/>
      <protection hidden="1"/>
    </xf>
    <xf numFmtId="2" fontId="13" fillId="4" borderId="1" xfId="0" applyNumberFormat="1" applyFont="1" applyFill="1" applyBorder="1" applyAlignment="1" applyProtection="1">
      <alignment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4" fontId="13" fillId="0" borderId="1" xfId="6" applyNumberFormat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10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0" applyNumberFormat="1" applyFont="1" applyFill="1" applyBorder="1" applyAlignment="1" applyProtection="1">
      <alignment horizontal="right"/>
      <protection hidden="1"/>
    </xf>
    <xf numFmtId="4" fontId="13" fillId="3" borderId="1" xfId="6" applyNumberFormat="1" applyFont="1" applyFill="1" applyBorder="1" applyAlignment="1" applyProtection="1">
      <alignment horizontal="right"/>
      <protection hidden="1"/>
    </xf>
    <xf numFmtId="4" fontId="18" fillId="3" borderId="1" xfId="6" applyNumberFormat="1" applyFont="1" applyFill="1" applyBorder="1" applyAlignment="1" applyProtection="1">
      <alignment horizontal="right"/>
      <protection hidden="1"/>
    </xf>
    <xf numFmtId="0" fontId="18" fillId="3" borderId="10" xfId="0" applyFont="1" applyFill="1" applyBorder="1" applyProtection="1">
      <protection hidden="1"/>
    </xf>
    <xf numFmtId="0" fontId="0" fillId="0" borderId="0" xfId="0" applyProtection="1">
      <protection hidden="1"/>
    </xf>
    <xf numFmtId="4" fontId="11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4" borderId="1" xfId="0" applyFont="1" applyFill="1" applyBorder="1" applyProtection="1">
      <protection locked="0" hidden="1"/>
    </xf>
    <xf numFmtId="166" fontId="13" fillId="4" borderId="1" xfId="0" applyNumberFormat="1" applyFont="1" applyFill="1" applyBorder="1" applyAlignment="1" applyProtection="1">
      <alignment horizontal="center"/>
      <protection locked="0" hidden="1"/>
    </xf>
    <xf numFmtId="10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0" applyNumberFormat="1" applyFont="1" applyFill="1" applyBorder="1" applyAlignment="1" applyProtection="1">
      <alignment horizontal="right"/>
      <protection locked="0" hidden="1"/>
    </xf>
    <xf numFmtId="0" fontId="13" fillId="4" borderId="1" xfId="0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wrapText="1"/>
      <protection locked="0" hidden="1"/>
    </xf>
    <xf numFmtId="2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8" fillId="4" borderId="1" xfId="0" applyNumberFormat="1" applyFont="1" applyFill="1" applyBorder="1" applyAlignment="1" applyProtection="1">
      <alignment horizontal="right"/>
      <protection locked="0" hidden="1"/>
    </xf>
    <xf numFmtId="10" fontId="18" fillId="4" borderId="1" xfId="7" applyNumberFormat="1" applyFont="1" applyFill="1" applyBorder="1" applyAlignment="1" applyProtection="1">
      <alignment horizontal="right" wrapText="1"/>
      <protection locked="0" hidden="1"/>
    </xf>
    <xf numFmtId="0" fontId="13" fillId="4" borderId="16" xfId="0" applyFont="1" applyFill="1" applyBorder="1" applyProtection="1">
      <protection locked="0" hidden="1"/>
    </xf>
    <xf numFmtId="166" fontId="13" fillId="4" borderId="16" xfId="0" applyNumberFormat="1" applyFont="1" applyFill="1" applyBorder="1" applyAlignment="1" applyProtection="1">
      <alignment horizontal="center"/>
      <protection locked="0" hidden="1"/>
    </xf>
    <xf numFmtId="2" fontId="13" fillId="4" borderId="16" xfId="7" applyNumberFormat="1" applyFont="1" applyFill="1" applyBorder="1" applyAlignment="1" applyProtection="1">
      <alignment horizontal="right" wrapText="1"/>
      <protection locked="0" hidden="1"/>
    </xf>
    <xf numFmtId="2" fontId="13" fillId="4" borderId="16" xfId="0" applyNumberFormat="1" applyFont="1" applyFill="1" applyBorder="1" applyAlignment="1" applyProtection="1">
      <alignment horizontal="right"/>
      <protection locked="0" hidden="1"/>
    </xf>
    <xf numFmtId="0" fontId="13" fillId="4" borderId="16" xfId="0" applyFont="1" applyFill="1" applyBorder="1" applyAlignment="1" applyProtection="1">
      <alignment horizontal="center"/>
      <protection locked="0" hidden="1"/>
    </xf>
    <xf numFmtId="0" fontId="13" fillId="4" borderId="16" xfId="0" applyFont="1" applyFill="1" applyBorder="1" applyAlignment="1" applyProtection="1">
      <alignment wrapText="1"/>
      <protection locked="0" hidden="1"/>
    </xf>
    <xf numFmtId="4" fontId="13" fillId="3" borderId="1" xfId="6" applyNumberFormat="1" applyFont="1" applyFill="1" applyBorder="1" applyAlignment="1" applyProtection="1">
      <alignment horizontal="right"/>
      <protection locked="0" hidden="1"/>
    </xf>
    <xf numFmtId="4" fontId="18" fillId="3" borderId="1" xfId="6" applyNumberFormat="1" applyFont="1" applyFill="1" applyBorder="1" applyAlignment="1" applyProtection="1">
      <alignment horizontal="right"/>
      <protection locked="0" hidden="1"/>
    </xf>
    <xf numFmtId="0" fontId="18" fillId="3" borderId="10" xfId="0" applyFont="1" applyFill="1" applyBorder="1" applyProtection="1">
      <protection locked="0" hidden="1"/>
    </xf>
    <xf numFmtId="4" fontId="13" fillId="3" borderId="16" xfId="6" applyNumberFormat="1" applyFont="1" applyFill="1" applyBorder="1" applyAlignment="1" applyProtection="1">
      <alignment horizontal="right"/>
      <protection locked="0" hidden="1"/>
    </xf>
    <xf numFmtId="4" fontId="18" fillId="3" borderId="16" xfId="6" applyNumberFormat="1" applyFont="1" applyFill="1" applyBorder="1" applyAlignment="1" applyProtection="1">
      <alignment horizontal="right"/>
      <protection locked="0" hidden="1"/>
    </xf>
    <xf numFmtId="0" fontId="26" fillId="2" borderId="11" xfId="0" applyFont="1" applyFill="1" applyBorder="1" applyAlignment="1" applyProtection="1">
      <alignment horizontal="left" vertical="center" wrapText="1"/>
      <protection hidden="1"/>
    </xf>
    <xf numFmtId="0" fontId="26" fillId="2" borderId="12" xfId="0" applyFont="1" applyFill="1" applyBorder="1" applyAlignment="1" applyProtection="1">
      <alignment horizontal="left" vertical="center" wrapText="1"/>
      <protection hidden="1"/>
    </xf>
    <xf numFmtId="0" fontId="26" fillId="2" borderId="12" xfId="0" applyFont="1" applyFill="1" applyBorder="1" applyAlignment="1" applyProtection="1">
      <alignment horizontal="center" vertical="center" wrapText="1"/>
      <protection hidden="1"/>
    </xf>
    <xf numFmtId="0" fontId="26" fillId="2" borderId="13" xfId="0" applyFont="1" applyFill="1" applyBorder="1" applyAlignment="1" applyProtection="1">
      <alignment horizontal="center" vertical="center" wrapText="1"/>
      <protection hidden="1"/>
    </xf>
    <xf numFmtId="10" fontId="13" fillId="4" borderId="16" xfId="7" applyNumberFormat="1" applyFont="1" applyFill="1" applyBorder="1" applyAlignment="1" applyProtection="1">
      <alignment horizontal="right" wrapText="1"/>
      <protection locked="0" hidden="1"/>
    </xf>
    <xf numFmtId="0" fontId="18" fillId="3" borderId="17" xfId="0" applyFont="1" applyFill="1" applyBorder="1" applyProtection="1">
      <protection locked="0" hidden="1"/>
    </xf>
    <xf numFmtId="1" fontId="13" fillId="4" borderId="14" xfId="0" applyNumberFormat="1" applyFont="1" applyFill="1" applyBorder="1" applyAlignment="1" applyProtection="1">
      <alignment horizontal="center"/>
      <protection locked="0" hidden="1"/>
    </xf>
    <xf numFmtId="1" fontId="13" fillId="4" borderId="15" xfId="0" applyNumberFormat="1" applyFont="1" applyFill="1" applyBorder="1" applyAlignment="1" applyProtection="1">
      <alignment horizontal="center"/>
      <protection locked="0" hidden="1"/>
    </xf>
    <xf numFmtId="0" fontId="20" fillId="3" borderId="0" xfId="0" applyFont="1" applyFill="1" applyBorder="1" applyAlignment="1" applyProtection="1">
      <alignment vertical="top" wrapText="1"/>
      <protection hidden="1"/>
    </xf>
    <xf numFmtId="4" fontId="13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0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14" fontId="11" fillId="3" borderId="0" xfId="0" applyNumberFormat="1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Protection="1">
      <protection hidden="1"/>
    </xf>
    <xf numFmtId="14" fontId="11" fillId="3" borderId="0" xfId="0" applyNumberFormat="1" applyFont="1" applyFill="1" applyBorder="1" applyAlignment="1" applyProtection="1">
      <alignment horizontal="righ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0" fontId="14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9" fontId="10" fillId="3" borderId="1" xfId="7" applyFont="1" applyFill="1" applyBorder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28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Alignment="1" applyProtection="1"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18" fillId="4" borderId="1" xfId="0" applyNumberFormat="1" applyFont="1" applyFill="1" applyBorder="1" applyAlignment="1" applyProtection="1">
      <alignment horizontal="right"/>
      <protection locked="0" hidden="1"/>
    </xf>
    <xf numFmtId="14" fontId="11" fillId="4" borderId="1" xfId="0" applyNumberFormat="1" applyFont="1" applyFill="1" applyBorder="1" applyAlignment="1" applyProtection="1">
      <alignment horizontal="center"/>
      <protection locked="0" hidden="1"/>
    </xf>
    <xf numFmtId="1" fontId="11" fillId="4" borderId="1" xfId="0" applyNumberFormat="1" applyFont="1" applyFill="1" applyBorder="1" applyAlignment="1" applyProtection="1">
      <alignment horizontal="center"/>
      <protection locked="0" hidden="1"/>
    </xf>
    <xf numFmtId="0" fontId="4" fillId="3" borderId="0" xfId="0" applyFont="1" applyFill="1" applyProtection="1">
      <protection locked="0" hidden="1"/>
    </xf>
    <xf numFmtId="0" fontId="4" fillId="0" borderId="0" xfId="0" applyFont="1" applyProtection="1">
      <protection locked="0" hidden="1"/>
    </xf>
    <xf numFmtId="0" fontId="13" fillId="0" borderId="0" xfId="0" applyFont="1" applyProtection="1">
      <protection locked="0" hidden="1"/>
    </xf>
    <xf numFmtId="0" fontId="4" fillId="3" borderId="0" xfId="0" applyFont="1" applyFill="1" applyBorder="1" applyProtection="1">
      <protection locked="0"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4" borderId="1" xfId="0" applyNumberFormat="1" applyFont="1" applyFill="1" applyBorder="1" applyAlignment="1" applyProtection="1">
      <alignment vertical="center" wrapText="1"/>
      <protection locked="0"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1" xfId="7" applyFont="1" applyFill="1" applyBorder="1" applyAlignment="1" applyProtection="1">
      <alignment vertical="center" wrapText="1"/>
      <protection locked="0" hidden="1"/>
    </xf>
    <xf numFmtId="43" fontId="13" fillId="4" borderId="1" xfId="6" applyFont="1" applyFill="1" applyBorder="1" applyAlignment="1" applyProtection="1">
      <alignment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4" fontId="13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13" fillId="3" borderId="6" xfId="0" applyFont="1" applyFill="1" applyBorder="1" applyAlignment="1" applyProtection="1">
      <alignment vertical="center" wrapText="1"/>
      <protection locked="0" hidden="1"/>
    </xf>
    <xf numFmtId="0" fontId="4" fillId="0" borderId="0" xfId="0" applyFont="1" applyBorder="1" applyProtection="1">
      <protection locked="0" hidden="1"/>
    </xf>
    <xf numFmtId="0" fontId="30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30" fillId="4" borderId="1" xfId="0" applyNumberFormat="1" applyFont="1" applyFill="1" applyBorder="1" applyAlignment="1" applyProtection="1">
      <alignment vertical="center" wrapText="1"/>
      <protection locked="0" hidden="1"/>
    </xf>
    <xf numFmtId="0" fontId="30" fillId="4" borderId="1" xfId="0" applyNumberFormat="1" applyFont="1" applyFill="1" applyBorder="1" applyAlignment="1" applyProtection="1">
      <alignment vertical="center" wrapText="1"/>
      <protection locked="0" hidden="1"/>
    </xf>
    <xf numFmtId="9" fontId="30" fillId="4" borderId="1" xfId="7" applyFont="1" applyFill="1" applyBorder="1" applyAlignment="1" applyProtection="1">
      <alignment vertical="center" wrapText="1"/>
      <protection locked="0" hidden="1"/>
    </xf>
    <xf numFmtId="43" fontId="30" fillId="4" borderId="1" xfId="6" applyFont="1" applyFill="1" applyBorder="1" applyAlignment="1" applyProtection="1">
      <alignment vertical="center" wrapText="1"/>
      <protection locked="0" hidden="1"/>
    </xf>
    <xf numFmtId="4" fontId="30" fillId="4" borderId="1" xfId="0" applyNumberFormat="1" applyFont="1" applyFill="1" applyBorder="1" applyAlignment="1" applyProtection="1">
      <alignment vertical="center" wrapText="1"/>
      <protection locked="0" hidden="1"/>
    </xf>
    <xf numFmtId="14" fontId="30" fillId="4" borderId="1" xfId="0" applyNumberFormat="1" applyFont="1" applyFill="1" applyBorder="1" applyAlignment="1" applyProtection="1">
      <alignment vertical="center" wrapText="1"/>
      <protection locked="0" hidden="1"/>
    </xf>
    <xf numFmtId="4" fontId="30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30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30" fillId="3" borderId="6" xfId="0" applyFont="1" applyFill="1" applyBorder="1" applyAlignment="1" applyProtection="1">
      <alignment vertical="center" wrapText="1"/>
      <protection locked="0" hidden="1"/>
    </xf>
    <xf numFmtId="169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5" fillId="3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11" fillId="2" borderId="9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69" fontId="11" fillId="2" borderId="1" xfId="0" applyNumberFormat="1" applyFont="1" applyFill="1" applyBorder="1" applyAlignment="1" applyProtection="1">
      <alignment horizontal="left"/>
      <protection hidden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  <xf numFmtId="169" fontId="11" fillId="2" borderId="6" xfId="0" applyNumberFormat="1" applyFont="1" applyFill="1" applyBorder="1" applyAlignment="1" applyProtection="1">
      <alignment horizontal="left"/>
      <protection hidden="1"/>
    </xf>
    <xf numFmtId="169" fontId="11" fillId="2" borderId="7" xfId="0" applyNumberFormat="1" applyFont="1" applyFill="1" applyBorder="1" applyAlignment="1" applyProtection="1">
      <alignment horizontal="left"/>
      <protection hidden="1"/>
    </xf>
    <xf numFmtId="169" fontId="11" fillId="2" borderId="8" xfId="0" applyNumberFormat="1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29" fillId="3" borderId="0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 wrapText="1"/>
      <protection hidden="1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1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1:O31" totalsRowShown="0" headerRowDxfId="48" dataDxfId="46" headerRowBorderDxfId="47" tableBorderDxfId="45" totalsRowBorderDxfId="44" headerRowCellStyle="Komma" dataCellStyle="Komma">
  <autoFilter ref="A11:O31"/>
  <tableColumns count="15">
    <tableColumn id="1" name="Spalte1" dataDxfId="43">
      <calculatedColumnFormula>ROW()-12</calculatedColumnFormula>
    </tableColumn>
    <tableColumn id="2" name="Spalte2" dataDxfId="42"/>
    <tableColumn id="3" name="Spalte3" dataDxfId="41"/>
    <tableColumn id="4" name="Spalte4" dataDxfId="40"/>
    <tableColumn id="5" name="Spalte5" dataDxfId="39" dataCellStyle="Prozent"/>
    <tableColumn id="13" name="Spalte52" dataDxfId="38" dataCellStyle="Prozent"/>
    <tableColumn id="14" name="Spalte53" dataDxfId="37" dataCellStyle="Prozent"/>
    <tableColumn id="6" name="Spalte6" dataDxfId="36"/>
    <tableColumn id="7" name="Spalte7" dataDxfId="35"/>
    <tableColumn id="8" name="Spalte8" dataDxfId="34"/>
    <tableColumn id="9" name="Spalte9" dataDxfId="33" dataCellStyle="Komma">
      <calculatedColumnFormula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calculatedColumnFormula>
    </tableColumn>
    <tableColumn id="10" name="Spalte10" dataDxfId="32" dataCellStyle="Komma">
      <calculatedColumnFormula>IF(G12="Stunden",$H12*$K12,$K12)</calculatedColumnFormula>
    </tableColumn>
    <tableColumn id="11" name="Spalte11" dataDxfId="31" dataCellStyle="Komma">
      <calculatedColumnFormula>IF(AND(G12="Jahr",AND(J12="Pauschalwerte mit Urlaubsabgeltung")),"0,00",IF(G12="Stunden",($K12*$H12),((($L12/40)*$F12)*$E12)))</calculatedColumnFormula>
    </tableColumn>
    <tableColumn id="12" name="Spalte12" dataDxfId="30"/>
    <tableColumn id="15" name="Spalte13" dataDxfId="29" dataCellStyle="Kom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le6" displayName="Tabelle6" ref="A13:L33" headerRowCount="0" totalsRowShown="0" headerRowDxfId="28" dataDxfId="26" headerRowBorderDxfId="27" tableBorderDxfId="25" totalsRowBorderDxfId="24">
  <tableColumns count="12">
    <tableColumn id="1" name="Spalte1" headerRowDxfId="23" dataDxfId="22">
      <calculatedColumnFormula>ROW()-12</calculatedColumnFormula>
    </tableColumn>
    <tableColumn id="2" name="Spalte2" headerRowDxfId="21" dataDxfId="20"/>
    <tableColumn id="3" name="Spalte3" headerRowDxfId="19" dataDxfId="18"/>
    <tableColumn id="4" name="Spalte4" headerRowDxfId="17" dataDxfId="16"/>
    <tableColumn id="5" name="Spalte5" headerRowDxfId="15" dataDxfId="14"/>
    <tableColumn id="6" name="Spalte6" headerRowDxfId="13" dataDxfId="12" headerRowCellStyle="Prozent" dataCellStyle="Prozent"/>
    <tableColumn id="7" name="Spalte7" headerRowDxfId="11" dataDxfId="10" headerRowCellStyle="Komma" dataCellStyle="Komma"/>
    <tableColumn id="8" name="Spalte8" headerRowDxfId="9" dataDxfId="8"/>
    <tableColumn id="9" name="Spalte9" headerRowDxfId="7" dataDxfId="6"/>
    <tableColumn id="10" name="Spalte10" headerRowDxfId="5" dataDxfId="4">
      <calculatedColumnFormula>H13</calculatedColumnFormula>
    </tableColumn>
    <tableColumn id="12" name="Spalte12" headerRowDxfId="3" dataDxfId="2"/>
    <tableColumn id="11" name="Spalte11" headerRowDxfId="1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0"/>
  <sheetViews>
    <sheetView showGridLines="0" tabSelected="1" topLeftCell="A4" zoomScaleNormal="100" workbookViewId="0">
      <selection activeCell="A14" sqref="A14"/>
    </sheetView>
  </sheetViews>
  <sheetFormatPr baseColWidth="10" defaultRowHeight="15" x14ac:dyDescent="0.25"/>
  <cols>
    <col min="1" max="1" width="58.28515625" style="72" customWidth="1"/>
    <col min="2" max="2" width="20" style="72" customWidth="1"/>
    <col min="3" max="3" width="21.7109375" style="72" customWidth="1"/>
    <col min="4" max="4" width="8.42578125" style="72" customWidth="1"/>
    <col min="5" max="5" width="25" style="72" customWidth="1"/>
    <col min="6" max="6" width="7.28515625" style="105" customWidth="1"/>
    <col min="7" max="7" width="53.28515625" style="151" customWidth="1"/>
    <col min="8" max="8" width="13.28515625" style="105" bestFit="1" customWidth="1"/>
    <col min="9" max="9" width="16" style="107" customWidth="1"/>
    <col min="10" max="10" width="36.28515625" style="107" customWidth="1"/>
    <col min="11" max="11" width="29.42578125" style="112" bestFit="1" customWidth="1"/>
    <col min="12" max="12" width="11.42578125" style="112"/>
    <col min="13" max="13" width="47.85546875" style="112" bestFit="1" customWidth="1"/>
    <col min="14" max="16384" width="11.42578125" style="72"/>
  </cols>
  <sheetData>
    <row r="1" spans="1:13" s="105" customFormat="1" x14ac:dyDescent="0.25">
      <c r="G1" s="106"/>
      <c r="I1" s="107"/>
      <c r="J1" s="107"/>
      <c r="K1" s="107"/>
      <c r="L1" s="107"/>
      <c r="M1" s="107"/>
    </row>
    <row r="2" spans="1:13" s="105" customFormat="1" x14ac:dyDescent="0.25">
      <c r="G2" s="106"/>
      <c r="I2" s="107"/>
      <c r="J2" s="107"/>
      <c r="K2" s="107"/>
      <c r="L2" s="107"/>
      <c r="M2" s="107"/>
    </row>
    <row r="3" spans="1:13" ht="47.25" customHeight="1" x14ac:dyDescent="0.25">
      <c r="A3" s="192" t="s">
        <v>89</v>
      </c>
      <c r="B3" s="193"/>
      <c r="C3" s="154"/>
      <c r="D3" s="108" t="s">
        <v>5</v>
      </c>
      <c r="E3" s="153"/>
      <c r="F3" s="109"/>
      <c r="G3" s="110" t="s">
        <v>37</v>
      </c>
      <c r="H3" s="46"/>
      <c r="I3" s="111"/>
      <c r="J3" s="111"/>
      <c r="L3" s="113"/>
    </row>
    <row r="4" spans="1:13" ht="15.75" x14ac:dyDescent="0.25">
      <c r="A4" s="114"/>
      <c r="B4" s="49"/>
      <c r="C4" s="115"/>
      <c r="D4" s="45"/>
      <c r="E4" s="45"/>
      <c r="F4" s="109"/>
      <c r="G4" s="116"/>
      <c r="H4" s="117"/>
      <c r="I4" s="117"/>
      <c r="J4" s="117"/>
      <c r="K4" s="118"/>
    </row>
    <row r="5" spans="1:13" ht="43.5" x14ac:dyDescent="0.25">
      <c r="A5" s="195" t="s">
        <v>39</v>
      </c>
      <c r="B5" s="195"/>
      <c r="C5" s="195"/>
      <c r="D5" s="195"/>
      <c r="E5" s="195"/>
      <c r="F5" s="109"/>
      <c r="G5" s="119" t="s">
        <v>38</v>
      </c>
      <c r="H5" s="120"/>
      <c r="I5" s="121"/>
      <c r="J5" s="121"/>
    </row>
    <row r="6" spans="1:13" x14ac:dyDescent="0.25">
      <c r="A6" s="45"/>
      <c r="B6" s="45"/>
      <c r="C6" s="45"/>
      <c r="D6" s="45"/>
      <c r="E6" s="45"/>
      <c r="F6" s="45"/>
      <c r="G6" s="122"/>
      <c r="H6" s="46"/>
      <c r="I6" s="111"/>
      <c r="J6" s="111"/>
    </row>
    <row r="7" spans="1:13" ht="41.25" customHeight="1" x14ac:dyDescent="0.25">
      <c r="A7" s="123" t="s">
        <v>40</v>
      </c>
      <c r="B7" s="194"/>
      <c r="C7" s="194"/>
      <c r="D7" s="194"/>
      <c r="E7" s="124"/>
      <c r="F7" s="124"/>
      <c r="G7" s="125"/>
      <c r="H7" s="46"/>
      <c r="I7" s="111"/>
      <c r="J7" s="111"/>
    </row>
    <row r="8" spans="1:13" ht="41.25" customHeight="1" x14ac:dyDescent="0.25">
      <c r="A8" s="123" t="s">
        <v>90</v>
      </c>
      <c r="B8" s="194"/>
      <c r="C8" s="194"/>
      <c r="D8" s="194"/>
      <c r="E8" s="124"/>
      <c r="F8" s="124"/>
      <c r="G8" s="125"/>
      <c r="H8" s="46"/>
      <c r="I8" s="111"/>
      <c r="J8" s="111"/>
    </row>
    <row r="9" spans="1:13" ht="34.5" customHeight="1" x14ac:dyDescent="0.25">
      <c r="A9" s="123" t="s">
        <v>3</v>
      </c>
      <c r="B9" s="194"/>
      <c r="C9" s="194"/>
      <c r="D9" s="194"/>
      <c r="E9" s="126"/>
      <c r="F9" s="127"/>
      <c r="G9" s="128"/>
      <c r="H9" s="129"/>
      <c r="I9" s="130"/>
      <c r="J9" s="130"/>
    </row>
    <row r="10" spans="1:13" ht="42.75" x14ac:dyDescent="0.25">
      <c r="A10" s="131" t="s">
        <v>58</v>
      </c>
      <c r="B10" s="190"/>
      <c r="C10" s="190"/>
      <c r="D10" s="190"/>
      <c r="E10" s="124"/>
      <c r="F10" s="127"/>
      <c r="G10" s="103" t="s">
        <v>91</v>
      </c>
      <c r="H10" s="132"/>
      <c r="I10" s="111"/>
      <c r="J10" s="111"/>
    </row>
    <row r="11" spans="1:13" x14ac:dyDescent="0.25">
      <c r="A11" s="45"/>
      <c r="B11" s="45"/>
      <c r="C11" s="44"/>
      <c r="D11" s="45"/>
      <c r="E11" s="45"/>
      <c r="F11" s="127"/>
      <c r="G11" s="125"/>
      <c r="H11" s="46"/>
      <c r="I11" s="111"/>
      <c r="J11" s="111"/>
    </row>
    <row r="12" spans="1:13" x14ac:dyDescent="0.25">
      <c r="A12" s="49" t="s">
        <v>16</v>
      </c>
      <c r="B12" s="133" t="s">
        <v>17</v>
      </c>
      <c r="C12" s="153"/>
      <c r="D12" s="133" t="s">
        <v>6</v>
      </c>
      <c r="E12" s="153"/>
      <c r="F12" s="127"/>
      <c r="G12" s="125"/>
      <c r="H12" s="46"/>
      <c r="I12" s="111"/>
      <c r="J12" s="111"/>
    </row>
    <row r="13" spans="1:13" x14ac:dyDescent="0.25">
      <c r="A13" s="45"/>
      <c r="B13" s="45"/>
      <c r="C13" s="44"/>
      <c r="D13" s="45"/>
      <c r="E13" s="44"/>
      <c r="F13" s="127"/>
      <c r="G13" s="125"/>
      <c r="H13" s="46"/>
      <c r="I13" s="111"/>
      <c r="J13" s="111"/>
    </row>
    <row r="14" spans="1:13" x14ac:dyDescent="0.25">
      <c r="A14" s="134"/>
      <c r="B14" s="45"/>
      <c r="C14" s="45"/>
      <c r="D14" s="45"/>
      <c r="E14" s="45"/>
      <c r="F14" s="127"/>
      <c r="G14" s="135"/>
      <c r="H14" s="46"/>
    </row>
    <row r="15" spans="1:13" ht="24" x14ac:dyDescent="0.25">
      <c r="A15" s="136" t="s">
        <v>92</v>
      </c>
      <c r="B15" s="137">
        <v>1</v>
      </c>
      <c r="C15" s="138"/>
      <c r="D15" s="127"/>
      <c r="E15" s="127"/>
      <c r="F15" s="127"/>
      <c r="G15" s="125"/>
      <c r="H15" s="46"/>
    </row>
    <row r="16" spans="1:13" x14ac:dyDescent="0.25">
      <c r="A16" s="139"/>
      <c r="B16" s="127"/>
      <c r="C16" s="127"/>
      <c r="D16" s="127"/>
      <c r="E16" s="127"/>
      <c r="F16" s="127"/>
      <c r="G16" s="125"/>
      <c r="H16" s="46"/>
    </row>
    <row r="17" spans="1:8" x14ac:dyDescent="0.25">
      <c r="A17" s="127"/>
      <c r="B17" s="127"/>
      <c r="C17" s="127"/>
      <c r="D17" s="127"/>
      <c r="E17" s="127"/>
      <c r="F17" s="127"/>
      <c r="G17" s="125"/>
      <c r="H17" s="46"/>
    </row>
    <row r="18" spans="1:8" x14ac:dyDescent="0.25">
      <c r="A18" s="140"/>
      <c r="B18" s="140"/>
      <c r="C18" s="140"/>
      <c r="D18" s="127"/>
      <c r="E18" s="127"/>
      <c r="F18" s="127"/>
      <c r="G18" s="125"/>
      <c r="H18" s="45"/>
    </row>
    <row r="19" spans="1:8" ht="48" x14ac:dyDescent="0.25">
      <c r="A19" s="136"/>
      <c r="B19" s="141" t="s">
        <v>93</v>
      </c>
      <c r="C19" s="142" t="s">
        <v>8</v>
      </c>
      <c r="D19" s="127"/>
      <c r="E19" s="127"/>
      <c r="F19" s="127"/>
      <c r="G19" s="50"/>
      <c r="H19" s="45"/>
    </row>
    <row r="20" spans="1:8" ht="24" x14ac:dyDescent="0.25">
      <c r="A20" s="136"/>
      <c r="B20" s="143" t="s">
        <v>43</v>
      </c>
      <c r="C20" s="136" t="s">
        <v>7</v>
      </c>
      <c r="D20" s="127"/>
      <c r="E20" s="127"/>
      <c r="F20" s="127"/>
      <c r="G20" s="50"/>
      <c r="H20" s="45"/>
    </row>
    <row r="21" spans="1:8" x14ac:dyDescent="0.25">
      <c r="A21" s="136" t="str">
        <f>IF($B$8="Unternehmen","Personalausgaben Unternehmen",IF($B$8="Hochschule","Personalausgaben Hochschule","Personalausgaben"))</f>
        <v>Personalausgaben</v>
      </c>
      <c r="B21" s="152"/>
      <c r="C21" s="43">
        <f>IF($B$8="Unternehmen",'Personalkosten Unternehmen'!$M$32,IF($B$8="Hochschule",'Personalkosten Hochschule'!$J$34,0))</f>
        <v>0</v>
      </c>
      <c r="D21" s="127"/>
      <c r="E21" s="127"/>
      <c r="F21" s="127"/>
      <c r="G21" s="191" t="str">
        <f>IF(C3=1,IF(B24&gt;=100000,'Auswahllisten und NR'!A10,IF(AND(B24&lt;100000,B24&gt;0),'Auswahllisten und NR'!A11,IF(B24=0,"Hinweis: Bitte geben Sie die Angaben lt. Zuwendungsbescheid/ Zuweisungsschreiben ein.")))," ")</f>
        <v xml:space="preserve"> </v>
      </c>
      <c r="H21" s="45"/>
    </row>
    <row r="22" spans="1:8" x14ac:dyDescent="0.25">
      <c r="A22" s="136" t="s">
        <v>94</v>
      </c>
      <c r="B22" s="43">
        <f>$B$21*'Auswahllisten und NR'!$G$2</f>
        <v>0</v>
      </c>
      <c r="C22" s="43">
        <f>$C$21*'Auswahllisten und NR'!$G$2</f>
        <v>0</v>
      </c>
      <c r="D22" s="127"/>
      <c r="E22" s="127"/>
      <c r="F22" s="127"/>
      <c r="G22" s="191"/>
      <c r="H22" s="45"/>
    </row>
    <row r="23" spans="1:8" x14ac:dyDescent="0.25">
      <c r="A23" s="143" t="s">
        <v>36</v>
      </c>
      <c r="B23" s="104">
        <f>SUM(B21:B22)</f>
        <v>0</v>
      </c>
      <c r="C23" s="104">
        <f>SUM($C$21:$C$22)</f>
        <v>0</v>
      </c>
      <c r="D23" s="127"/>
      <c r="E23" s="127"/>
      <c r="F23" s="127"/>
      <c r="G23" s="191"/>
      <c r="H23" s="45"/>
    </row>
    <row r="24" spans="1:8" ht="25.5" customHeight="1" x14ac:dyDescent="0.25">
      <c r="A24" s="144" t="s">
        <v>41</v>
      </c>
      <c r="B24" s="145">
        <f>$B$23*$B$15</f>
        <v>0</v>
      </c>
      <c r="C24" s="145">
        <f>IF(($C$23*$B$15)&gt;$B$24,$B$24,($C$23*$B$15))</f>
        <v>0</v>
      </c>
      <c r="D24" s="146"/>
      <c r="E24" s="146"/>
      <c r="F24" s="146"/>
      <c r="G24" s="191"/>
      <c r="H24" s="45"/>
    </row>
    <row r="25" spans="1:8" x14ac:dyDescent="0.25">
      <c r="A25" s="147" t="s">
        <v>35</v>
      </c>
      <c r="B25" s="148">
        <f>$B$23-$B$24</f>
        <v>0</v>
      </c>
      <c r="C25" s="148">
        <f>SUM($C$23-IF(($C$23*$B$15)&gt;$B$24,$B$24,($C$23*$B$15)))</f>
        <v>0</v>
      </c>
      <c r="D25" s="149"/>
      <c r="E25" s="149"/>
      <c r="F25" s="149"/>
      <c r="G25" s="150"/>
      <c r="H25" s="46"/>
    </row>
    <row r="26" spans="1:8" x14ac:dyDescent="0.25">
      <c r="A26" s="105"/>
      <c r="B26" s="105"/>
      <c r="C26" s="105"/>
      <c r="D26" s="105"/>
      <c r="E26" s="105"/>
      <c r="G26" s="106"/>
    </row>
    <row r="27" spans="1:8" x14ac:dyDescent="0.25">
      <c r="A27" s="105"/>
      <c r="B27" s="105"/>
      <c r="C27" s="105"/>
      <c r="D27" s="105"/>
      <c r="E27" s="105"/>
      <c r="G27" s="106"/>
    </row>
    <row r="28" spans="1:8" x14ac:dyDescent="0.25">
      <c r="A28" s="105"/>
      <c r="B28" s="105"/>
      <c r="C28" s="105"/>
      <c r="D28" s="105"/>
      <c r="E28" s="105"/>
      <c r="G28" s="106"/>
    </row>
    <row r="29" spans="1:8" x14ac:dyDescent="0.25">
      <c r="A29" s="105"/>
      <c r="B29" s="105"/>
      <c r="C29" s="105"/>
      <c r="D29" s="105"/>
      <c r="E29" s="105"/>
      <c r="G29" s="106"/>
    </row>
    <row r="30" spans="1:8" x14ac:dyDescent="0.25">
      <c r="A30" s="105"/>
      <c r="B30" s="105"/>
      <c r="C30" s="105"/>
      <c r="D30" s="105"/>
      <c r="E30" s="105"/>
      <c r="G30" s="106"/>
    </row>
    <row r="31" spans="1:8" x14ac:dyDescent="0.25">
      <c r="A31" s="105"/>
      <c r="B31" s="105"/>
      <c r="C31" s="105"/>
      <c r="D31" s="105"/>
      <c r="E31" s="105"/>
      <c r="G31" s="106"/>
    </row>
    <row r="32" spans="1:8" x14ac:dyDescent="0.25">
      <c r="A32" s="105"/>
      <c r="B32" s="105"/>
      <c r="C32" s="105"/>
      <c r="D32" s="105"/>
      <c r="E32" s="105"/>
      <c r="G32" s="106"/>
    </row>
    <row r="33" spans="1:7" x14ac:dyDescent="0.25">
      <c r="A33" s="105"/>
      <c r="B33" s="105"/>
      <c r="C33" s="105"/>
      <c r="D33" s="105"/>
      <c r="E33" s="105"/>
      <c r="G33" s="106"/>
    </row>
    <row r="34" spans="1:7" x14ac:dyDescent="0.25">
      <c r="A34" s="105"/>
      <c r="B34" s="105"/>
      <c r="C34" s="105"/>
      <c r="D34" s="105"/>
      <c r="E34" s="105"/>
      <c r="G34" s="106"/>
    </row>
    <row r="35" spans="1:7" x14ac:dyDescent="0.25">
      <c r="A35" s="105"/>
      <c r="B35" s="105"/>
      <c r="C35" s="105"/>
      <c r="D35" s="105"/>
      <c r="E35" s="105"/>
      <c r="G35" s="106"/>
    </row>
    <row r="36" spans="1:7" x14ac:dyDescent="0.25">
      <c r="A36" s="105"/>
      <c r="B36" s="105"/>
      <c r="C36" s="105"/>
      <c r="D36" s="105"/>
      <c r="E36" s="105"/>
      <c r="G36" s="106"/>
    </row>
    <row r="37" spans="1:7" x14ac:dyDescent="0.25">
      <c r="A37" s="105"/>
      <c r="B37" s="105"/>
      <c r="C37" s="105"/>
      <c r="D37" s="105"/>
      <c r="E37" s="105"/>
      <c r="G37" s="106"/>
    </row>
    <row r="38" spans="1:7" x14ac:dyDescent="0.25">
      <c r="A38" s="105"/>
      <c r="B38" s="105"/>
      <c r="C38" s="105"/>
      <c r="D38" s="105"/>
      <c r="E38" s="105"/>
      <c r="G38" s="106"/>
    </row>
    <row r="39" spans="1:7" x14ac:dyDescent="0.25">
      <c r="A39" s="105"/>
      <c r="B39" s="105"/>
      <c r="C39" s="105"/>
      <c r="D39" s="105"/>
      <c r="E39" s="105"/>
      <c r="G39" s="106"/>
    </row>
    <row r="40" spans="1:7" x14ac:dyDescent="0.25">
      <c r="A40" s="105"/>
      <c r="B40" s="105"/>
      <c r="C40" s="105"/>
      <c r="D40" s="105"/>
      <c r="E40" s="105"/>
      <c r="G40" s="106"/>
    </row>
  </sheetData>
  <sheetProtection algorithmName="SHA-512" hashValue="jQijmCl0v8zSUBTDSttkUUl2pGfleR8HZrCYTXOasDX9TeBfGEudwZJ2T7+rB/GUKwWDeRy5UYt7aZkSKN2RWg==" saltValue="batT4mfn9FCp/j7/GTbiGA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B10:D10"/>
    <mergeCell ref="G21:G24"/>
    <mergeCell ref="A3:B3"/>
    <mergeCell ref="B8:D8"/>
    <mergeCell ref="B9:D9"/>
    <mergeCell ref="A5:E5"/>
    <mergeCell ref="B7:D7"/>
  </mergeCells>
  <dataValidations xWindow="1215" yWindow="401" count="10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5"/>
    <dataValidation allowBlank="1" showInputMessage="1" showErrorMessage="1" promptTitle="Bewilligte Ausgaben" prompt="Bitte geben Sie die bewilligten Ausgaben gem. Zuwendungsbescheid/ Zuweisungsschreiben in EUR an." sqref="B22:C22"/>
    <dataValidation allowBlank="1" showInputMessage="1" showErrorMessage="1" promptTitle="Vorhaben" prompt="Titel des Vorhabens _x000a_gemäß Zuwendungsbescheid/ _x000a_Zuweisungsschreiben._x000a__x000a__x000a_" sqref="B9:D9"/>
    <dataValidation allowBlank="1" showInputMessage="1" showErrorMessage="1" promptTitle="Vorgangsnummer laut Bescheid" prompt="Die Vorgangsnummer entnehmen Sie bitte dem Zuwendungsbescheid/ Zuweisungsschreiben._x000a__x000a_" sqref="B10:D10"/>
    <dataValidation allowBlank="1" showInputMessage="1" showErrorMessage="1" promptTitle="Bewilligungszeitraum" prompt="Der Bewilligungszeitraum entspricht dem Zeitraum der Maßnahme. Dieser wird im Zuwendungsbescheid/ Zuweisungsschreiben ausgewiesen." sqref="C12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21"/>
    <dataValidation type="list" allowBlank="1" showInputMessage="1" showErrorMessage="1" promptTitle="Institution" prompt="Bitte geben Sie an, ob Sie als Unternehmen oder Hochschule die Abrechnung vornehmen._x000a_" sqref="B8:D8">
      <formula1>"Unternehmen, Hochschule"</formula1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&amp;Lego.-KONZEPT&amp;Czahlenmäßiger Nachweis&amp;R
Stand 24.11.2023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32"/>
  <sheetViews>
    <sheetView showGridLines="0" zoomScaleNormal="100" workbookViewId="0">
      <selection activeCell="D13" sqref="D13"/>
    </sheetView>
  </sheetViews>
  <sheetFormatPr baseColWidth="10" defaultRowHeight="15" x14ac:dyDescent="0.25"/>
  <cols>
    <col min="1" max="1" width="3.85546875" style="72" customWidth="1"/>
    <col min="2" max="2" width="23.140625" style="72" customWidth="1"/>
    <col min="3" max="3" width="21.28515625" style="72" customWidth="1"/>
    <col min="4" max="4" width="22.42578125" style="72" customWidth="1"/>
    <col min="5" max="5" width="9.42578125" style="72" customWidth="1"/>
    <col min="6" max="6" width="17.28515625" style="72" customWidth="1"/>
    <col min="7" max="7" width="15.140625" style="72" customWidth="1"/>
    <col min="8" max="8" width="13.5703125" style="72" customWidth="1"/>
    <col min="9" max="9" width="10.28515625" style="72" customWidth="1"/>
    <col min="10" max="10" width="18.42578125" style="72" customWidth="1"/>
    <col min="11" max="11" width="21.140625" style="72" customWidth="1"/>
    <col min="12" max="12" width="18.42578125" style="72" hidden="1" customWidth="1"/>
    <col min="13" max="13" width="18.42578125" style="72" customWidth="1"/>
    <col min="14" max="14" width="50.5703125" style="72" customWidth="1"/>
    <col min="15" max="15" width="41" style="72" customWidth="1"/>
    <col min="16" max="16384" width="11.42578125" style="72"/>
  </cols>
  <sheetData>
    <row r="1" spans="1:20" s="44" customFormat="1" ht="14.25" x14ac:dyDescent="0.2">
      <c r="O1" s="45"/>
      <c r="P1" s="45"/>
      <c r="Q1" s="45"/>
      <c r="R1" s="45"/>
      <c r="S1" s="45"/>
      <c r="T1" s="45"/>
    </row>
    <row r="2" spans="1:20" s="44" customFormat="1" ht="14.25" x14ac:dyDescent="0.2">
      <c r="O2" s="45"/>
      <c r="P2" s="45"/>
      <c r="Q2" s="45"/>
      <c r="R2" s="45"/>
      <c r="S2" s="45"/>
      <c r="T2" s="45"/>
    </row>
    <row r="3" spans="1:20" s="47" customFormat="1" x14ac:dyDescent="0.25">
      <c r="A3" s="197" t="str">
        <f>"zahlenmäßiger Nachweis - Anlage 2 zum Auszahlungsantrag Nr."&amp;" "&amp;Gesamtübersicht!$C$3</f>
        <v xml:space="preserve">zahlenmäßiger Nachweis - Anlage 2 zum Auszahlungsantrag Nr. 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45"/>
      <c r="P3" s="46"/>
      <c r="Q3" s="46"/>
      <c r="R3" s="46"/>
      <c r="S3" s="46"/>
      <c r="T3" s="46"/>
    </row>
    <row r="4" spans="1:20" s="46" customForma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20" s="47" customFormat="1" x14ac:dyDescent="0.25">
      <c r="B5" s="49"/>
      <c r="C5" s="50"/>
      <c r="D5" s="50"/>
      <c r="E5" s="50"/>
      <c r="F5" s="50"/>
      <c r="G5" s="50"/>
      <c r="H5" s="50"/>
      <c r="I5" s="51"/>
      <c r="J5" s="51"/>
      <c r="K5" s="52"/>
      <c r="N5" s="53" t="s">
        <v>25</v>
      </c>
      <c r="P5" s="46"/>
      <c r="Q5" s="46"/>
      <c r="R5" s="46"/>
      <c r="S5" s="46"/>
      <c r="T5" s="46"/>
    </row>
    <row r="6" spans="1:20" s="47" customFormat="1" x14ac:dyDescent="0.25">
      <c r="A6" s="200" t="s">
        <v>40</v>
      </c>
      <c r="B6" s="200"/>
      <c r="C6" s="200"/>
      <c r="D6" s="200"/>
      <c r="E6" s="200">
        <f>Gesamtübersicht!$B$7</f>
        <v>0</v>
      </c>
      <c r="F6" s="200"/>
      <c r="G6" s="200"/>
      <c r="H6" s="200"/>
      <c r="I6" s="200"/>
      <c r="J6" s="200"/>
      <c r="K6" s="200"/>
      <c r="L6" s="45"/>
      <c r="P6" s="46"/>
      <c r="Q6" s="46"/>
      <c r="R6" s="46"/>
      <c r="S6" s="46"/>
      <c r="T6" s="46"/>
    </row>
    <row r="7" spans="1:20" s="47" customFormat="1" x14ac:dyDescent="0.25">
      <c r="A7" s="200" t="s">
        <v>3</v>
      </c>
      <c r="B7" s="200"/>
      <c r="C7" s="200"/>
      <c r="D7" s="200"/>
      <c r="E7" s="200">
        <f>Gesamtübersicht!$B$9</f>
        <v>0</v>
      </c>
      <c r="F7" s="200"/>
      <c r="G7" s="200"/>
      <c r="H7" s="200"/>
      <c r="I7" s="200"/>
      <c r="J7" s="200"/>
      <c r="K7" s="200"/>
      <c r="L7" s="45"/>
      <c r="M7" s="45"/>
      <c r="N7" s="45"/>
      <c r="O7" s="45"/>
      <c r="T7" s="46"/>
    </row>
    <row r="8" spans="1:20" s="47" customFormat="1" x14ac:dyDescent="0.25">
      <c r="A8" s="196" t="s">
        <v>58</v>
      </c>
      <c r="B8" s="196"/>
      <c r="C8" s="196"/>
      <c r="D8" s="196"/>
      <c r="E8" s="201">
        <f>Gesamtübersicht!$B$10</f>
        <v>0</v>
      </c>
      <c r="F8" s="201"/>
      <c r="G8" s="201"/>
      <c r="H8" s="201"/>
      <c r="I8" s="201"/>
      <c r="J8" s="201"/>
      <c r="K8" s="201"/>
      <c r="L8" s="45"/>
      <c r="P8" s="46"/>
      <c r="Q8" s="46"/>
      <c r="R8" s="46"/>
      <c r="S8" s="46"/>
      <c r="T8" s="46"/>
    </row>
    <row r="9" spans="1:20" s="47" customFormat="1" ht="15.75" thickBot="1" x14ac:dyDescent="0.3">
      <c r="A9" s="49"/>
      <c r="B9" s="50"/>
      <c r="C9" s="50"/>
      <c r="D9" s="50"/>
      <c r="E9" s="50"/>
      <c r="F9" s="50"/>
      <c r="G9" s="50"/>
      <c r="H9" s="54"/>
      <c r="I9" s="51"/>
      <c r="J9" s="55"/>
      <c r="S9" s="46"/>
      <c r="T9" s="46"/>
    </row>
    <row r="10" spans="1:20" s="56" customFormat="1" ht="103.5" customHeight="1" x14ac:dyDescent="0.2">
      <c r="A10" s="95" t="s">
        <v>0</v>
      </c>
      <c r="B10" s="96" t="s">
        <v>19</v>
      </c>
      <c r="C10" s="96" t="s">
        <v>18</v>
      </c>
      <c r="D10" s="97" t="s">
        <v>20</v>
      </c>
      <c r="E10" s="97" t="s">
        <v>21</v>
      </c>
      <c r="F10" s="97" t="s">
        <v>111</v>
      </c>
      <c r="G10" s="97" t="s">
        <v>83</v>
      </c>
      <c r="H10" s="97" t="s">
        <v>81</v>
      </c>
      <c r="I10" s="97" t="s">
        <v>80</v>
      </c>
      <c r="J10" s="97" t="s">
        <v>57</v>
      </c>
      <c r="K10" s="97" t="s">
        <v>73</v>
      </c>
      <c r="L10" s="97" t="s">
        <v>88</v>
      </c>
      <c r="M10" s="97" t="s">
        <v>59</v>
      </c>
      <c r="N10" s="98" t="s">
        <v>9</v>
      </c>
      <c r="O10" s="46"/>
      <c r="P10" s="47"/>
      <c r="Q10" s="47"/>
      <c r="R10" s="47"/>
    </row>
    <row r="11" spans="1:20" s="56" customFormat="1" ht="14.25" hidden="1" x14ac:dyDescent="0.2">
      <c r="A11" s="57" t="s">
        <v>60</v>
      </c>
      <c r="B11" s="58" t="s">
        <v>61</v>
      </c>
      <c r="C11" s="58" t="s">
        <v>62</v>
      </c>
      <c r="D11" s="59" t="s">
        <v>63</v>
      </c>
      <c r="E11" s="60" t="s">
        <v>64</v>
      </c>
      <c r="F11" s="60" t="s">
        <v>72</v>
      </c>
      <c r="G11" s="60" t="s">
        <v>78</v>
      </c>
      <c r="H11" s="61" t="s">
        <v>65</v>
      </c>
      <c r="I11" s="62" t="s">
        <v>66</v>
      </c>
      <c r="J11" s="63" t="s">
        <v>67</v>
      </c>
      <c r="K11" s="64" t="s">
        <v>68</v>
      </c>
      <c r="L11" s="64" t="s">
        <v>69</v>
      </c>
      <c r="M11" s="64" t="s">
        <v>70</v>
      </c>
      <c r="N11" s="65" t="s">
        <v>71</v>
      </c>
      <c r="O11" s="46" t="s">
        <v>86</v>
      </c>
      <c r="P11" s="47"/>
      <c r="Q11" s="47"/>
      <c r="R11" s="47"/>
    </row>
    <row r="12" spans="1:20" s="56" customFormat="1" ht="6.75" hidden="1" customHeight="1" x14ac:dyDescent="0.2">
      <c r="A12" s="57">
        <f t="shared" ref="A12:A31" si="0">ROW()-12</f>
        <v>0</v>
      </c>
      <c r="B12" s="58"/>
      <c r="C12" s="58"/>
      <c r="D12" s="59"/>
      <c r="E12" s="66"/>
      <c r="F12" s="67"/>
      <c r="G12" s="67"/>
      <c r="H12" s="68"/>
      <c r="I12" s="62"/>
      <c r="J12" s="63"/>
      <c r="K12" s="69" t="str">
        <f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f>
        <v>0,00</v>
      </c>
      <c r="L12" s="69" t="str">
        <f t="shared" ref="L12" si="1">IF(G12="Stunden",$H12*$K12,$K12)</f>
        <v>0,00</v>
      </c>
      <c r="M12" s="70">
        <f t="shared" ref="M12:M31" si="2">IF(AND(G12="Jahr",AND(J12="Pauschalwerte mit Urlaubsabgeltung")),"0,00",IF(G12="Stunden",($K12*$H12),((($L12/40)*$F12)*$E12)))</f>
        <v>0</v>
      </c>
      <c r="N12" s="71"/>
      <c r="O12" s="46"/>
      <c r="P12" s="47"/>
      <c r="Q12" s="47"/>
      <c r="R12" s="47"/>
    </row>
    <row r="13" spans="1:20" s="157" customFormat="1" ht="14.25" x14ac:dyDescent="0.2">
      <c r="A13" s="101">
        <f t="shared" si="0"/>
        <v>1</v>
      </c>
      <c r="B13" s="74"/>
      <c r="C13" s="74"/>
      <c r="D13" s="75"/>
      <c r="E13" s="76"/>
      <c r="F13" s="77"/>
      <c r="G13" s="77"/>
      <c r="H13" s="78"/>
      <c r="I13" s="79"/>
      <c r="J13" s="80"/>
      <c r="K13" s="90" t="str">
        <f>IF(ISBLANK($J13),"0,00",IF(J13="Pauschalwerte ohne Urlaubsabgeltung",IF($G13="Stunden",VLOOKUP($I13,'Grundlagen VKO'!$A$12:$B$17,2),IF($G13="Monat",VLOOKUP($I13,'Grundlagen VKO'!$A$20:$B$25,2),IF($G13="Jahr",VLOOKUP($I13,'Grundlagen VKO'!$A$28:$B$33,2)))),IF($G13="Stunden",VLOOKUP($I13,'Grundlagen VKO'!$A$38:$B$43,2),IF($G13="Monat",VLOOKUP($I13,'Grundlagen VKO'!$A$46:$B$51,2),"Auswahl nicht möglich"))))</f>
        <v>0,00</v>
      </c>
      <c r="L13" s="90" t="str">
        <f>IF(G13="Stunden",$H13*$K13,$K13)</f>
        <v>0,00</v>
      </c>
      <c r="M13" s="91">
        <f t="shared" si="2"/>
        <v>0</v>
      </c>
      <c r="N13" s="92"/>
      <c r="O13" s="155"/>
      <c r="P13" s="156"/>
      <c r="Q13" s="156"/>
      <c r="R13" s="156"/>
    </row>
    <row r="14" spans="1:20" s="157" customFormat="1" ht="14.25" x14ac:dyDescent="0.2">
      <c r="A14" s="101">
        <f t="shared" si="0"/>
        <v>2</v>
      </c>
      <c r="B14" s="74"/>
      <c r="C14" s="74"/>
      <c r="D14" s="75"/>
      <c r="E14" s="76"/>
      <c r="F14" s="77"/>
      <c r="G14" s="77"/>
      <c r="H14" s="78"/>
      <c r="I14" s="79"/>
      <c r="J14" s="80"/>
      <c r="K14" s="90" t="str">
        <f>IF(ISBLANK($J14),"0,00",IF(J14="Pauschalwerte ohne Urlaubsabgeltung",IF($G14="Stunden",VLOOKUP($I14,'Grundlagen VKO'!$A$12:$B$17,2),IF($G14="Monat",VLOOKUP($I14,'Grundlagen VKO'!$A$20:$B$25,2),IF($G14="Jahr",VLOOKUP($I14,'Grundlagen VKO'!$A$28:$B$33,2)))),IF($G14="Stunden",VLOOKUP($I14,'Grundlagen VKO'!$A$38:$B$43,2),IF($G14="Monat",VLOOKUP($I14,'Grundlagen VKO'!$A$46:$B$51,2),"Auswahl nicht möglich"))))</f>
        <v>0,00</v>
      </c>
      <c r="L14" s="90" t="str">
        <f>IF(G14="Stunden",$H14*$K14,$K14)</f>
        <v>0,00</v>
      </c>
      <c r="M14" s="91">
        <f t="shared" si="2"/>
        <v>0</v>
      </c>
      <c r="N14" s="92"/>
      <c r="O14" s="155"/>
      <c r="P14" s="156"/>
      <c r="Q14" s="156"/>
      <c r="R14" s="156"/>
    </row>
    <row r="15" spans="1:20" s="157" customFormat="1" ht="14.25" x14ac:dyDescent="0.2">
      <c r="A15" s="101">
        <f t="shared" si="0"/>
        <v>3</v>
      </c>
      <c r="B15" s="74"/>
      <c r="C15" s="74"/>
      <c r="D15" s="75"/>
      <c r="E15" s="76"/>
      <c r="F15" s="77"/>
      <c r="G15" s="81"/>
      <c r="H15" s="82"/>
      <c r="I15" s="79"/>
      <c r="J15" s="80"/>
      <c r="K15" s="90" t="str">
        <f>IF(ISBLANK($J15),"0,00",IF(J15="Pauschalwerte ohne Urlaubsabgeltung",IF($G15="Stunden",VLOOKUP($I15,'Grundlagen VKO'!$A$12:$B$17,2),IF($G15="Monat",VLOOKUP($I15,'Grundlagen VKO'!$A$20:$B$25,2),IF($G15="Jahr",VLOOKUP($I15,'Grundlagen VKO'!$A$28:$B$33,2)))),IF($G15="Stunden",VLOOKUP($I15,'Grundlagen VKO'!$A$38:$B$43,2),IF($G15="Monat",VLOOKUP($I15,'Grundlagen VKO'!$A$46:$B$51,2),"Auswahl nicht möglich"))))</f>
        <v>0,00</v>
      </c>
      <c r="L15" s="90" t="str">
        <f>IF(G15="Stunden",$H15*$K15,$K15)</f>
        <v>0,00</v>
      </c>
      <c r="M15" s="91">
        <f t="shared" si="2"/>
        <v>0</v>
      </c>
      <c r="N15" s="92"/>
      <c r="O15" s="155"/>
      <c r="P15" s="156"/>
      <c r="Q15" s="156"/>
      <c r="R15" s="156"/>
    </row>
    <row r="16" spans="1:20" s="157" customFormat="1" ht="14.25" x14ac:dyDescent="0.2">
      <c r="A16" s="101">
        <f t="shared" si="0"/>
        <v>4</v>
      </c>
      <c r="B16" s="74"/>
      <c r="C16" s="74"/>
      <c r="D16" s="75"/>
      <c r="E16" s="83"/>
      <c r="F16" s="81"/>
      <c r="G16" s="81"/>
      <c r="H16" s="82"/>
      <c r="I16" s="79"/>
      <c r="J16" s="80"/>
      <c r="K16" s="90" t="str">
        <f>IF(ISBLANK($J16),"0,00",IF(J16="Pauschalwerte ohne Urlaubsabgeltung",IF($G16="Stunden",VLOOKUP($I16,'Grundlagen VKO'!$A$12:$B$17,2),IF($G16="Monat",VLOOKUP($I16,'Grundlagen VKO'!$A$20:$B$25,2),IF($G16="Jahr",VLOOKUP($I16,'Grundlagen VKO'!$A$28:$B$33,2)))),IF($G16="Stunden",VLOOKUP($I16,'Grundlagen VKO'!$A$38:$B$43,2),IF($G16="Monat",VLOOKUP($I16,'Grundlagen VKO'!$A$46:$B$51,2),"Auswahl nicht möglich"))))</f>
        <v>0,00</v>
      </c>
      <c r="L16" s="90" t="str">
        <f>IF(G16="Stunden",$H16*$K16,$K16)</f>
        <v>0,00</v>
      </c>
      <c r="M16" s="91">
        <f t="shared" si="2"/>
        <v>0</v>
      </c>
      <c r="N16" s="92"/>
      <c r="O16" s="155"/>
      <c r="P16" s="156"/>
      <c r="Q16" s="156"/>
      <c r="R16" s="156"/>
    </row>
    <row r="17" spans="1:18" s="157" customFormat="1" ht="14.25" x14ac:dyDescent="0.2">
      <c r="A17" s="101">
        <f t="shared" si="0"/>
        <v>5</v>
      </c>
      <c r="B17" s="74"/>
      <c r="C17" s="74"/>
      <c r="D17" s="75"/>
      <c r="E17" s="83"/>
      <c r="F17" s="81"/>
      <c r="G17" s="81"/>
      <c r="H17" s="82"/>
      <c r="I17" s="79"/>
      <c r="J17" s="80"/>
      <c r="K17" s="90" t="str">
        <f>IF(ISBLANK($J17),"0,00",IF(J17="Pauschalwerte ohne Urlaubsabgeltung",IF($G17="Stunden",VLOOKUP($I17,'Grundlagen VKO'!$A$12:$B$17,2),IF($G17="Monat",VLOOKUP($I17,'Grundlagen VKO'!$A$20:$B$25,2),IF($G17="Jahr",VLOOKUP($I17,'Grundlagen VKO'!$A$28:$B$33,2)))),IF($G17="Stunden",VLOOKUP($I17,'Grundlagen VKO'!$A$38:$B$43,2),IF($G17="Monat",VLOOKUP($I17,'Grundlagen VKO'!$A$46:$B$51,2),"Auswahl nicht möglich"))))</f>
        <v>0,00</v>
      </c>
      <c r="L17" s="90" t="str">
        <f>IF(G17="Stunden",$H17*$K17,$K17)</f>
        <v>0,00</v>
      </c>
      <c r="M17" s="91">
        <f t="shared" si="2"/>
        <v>0</v>
      </c>
      <c r="N17" s="92"/>
      <c r="O17" s="155"/>
      <c r="P17" s="156"/>
      <c r="Q17" s="156"/>
      <c r="R17" s="156"/>
    </row>
    <row r="18" spans="1:18" s="157" customFormat="1" ht="14.25" x14ac:dyDescent="0.2">
      <c r="A18" s="101">
        <f t="shared" si="0"/>
        <v>6</v>
      </c>
      <c r="B18" s="74"/>
      <c r="C18" s="74"/>
      <c r="D18" s="75"/>
      <c r="E18" s="83"/>
      <c r="F18" s="81"/>
      <c r="G18" s="81"/>
      <c r="H18" s="82"/>
      <c r="I18" s="79"/>
      <c r="J18" s="80"/>
      <c r="K18" s="90" t="str">
        <f>IF(ISBLANK($J18),"0,00",IF(J18="Pauschalwerte ohne Urlaubsabgeltung",IF($G18="Stunden",VLOOKUP($I18,'Grundlagen VKO'!$A$12:$B$17,2),IF($G18="Monat",VLOOKUP($I18,'Grundlagen VKO'!$A$20:$B$25,2),IF($G18="Jahr",VLOOKUP($I18,'Grundlagen VKO'!$A$28:$B$33,2)))),IF($G18="Stunden",VLOOKUP($I18,'Grundlagen VKO'!$A$38:$B$43,2),IF($G18="Monat",VLOOKUP($I18,'Grundlagen VKO'!$A$46:$B$51,2),"Auswahl nicht möglich"))))</f>
        <v>0,00</v>
      </c>
      <c r="L18" s="90" t="str">
        <f t="shared" ref="L18" si="3">IF(G18="Stunden",$H18*$K18,$K18)</f>
        <v>0,00</v>
      </c>
      <c r="M18" s="91">
        <f>IF(AND(G18="Jahr",AND(J18="Pauschalwerte mit Urlaubsabgeltung")),"0,00",IF(G18="Stunden",($K18*$H18),((($L18/40)*$F18)*$E18)))</f>
        <v>0</v>
      </c>
      <c r="N18" s="92"/>
      <c r="O18" s="155"/>
      <c r="P18" s="156"/>
      <c r="Q18" s="156"/>
      <c r="R18" s="156"/>
    </row>
    <row r="19" spans="1:18" s="157" customFormat="1" ht="14.25" x14ac:dyDescent="0.2">
      <c r="A19" s="101">
        <f t="shared" si="0"/>
        <v>7</v>
      </c>
      <c r="B19" s="74"/>
      <c r="C19" s="74"/>
      <c r="D19" s="75"/>
      <c r="E19" s="83"/>
      <c r="F19" s="81"/>
      <c r="G19" s="81"/>
      <c r="H19" s="82"/>
      <c r="I19" s="79"/>
      <c r="J19" s="80"/>
      <c r="K19" s="90" t="str">
        <f>IF(ISBLANK($J19),"0,00",IF(J19="Pauschalwerte ohne Urlaubsabgeltung",IF($G19="Stunden",VLOOKUP($I19,'Grundlagen VKO'!$A$12:$B$17,2),IF($G19="Monat",VLOOKUP($I19,'Grundlagen VKO'!$A$20:$B$25,2),IF($G19="Jahr",VLOOKUP($I19,'Grundlagen VKO'!$A$28:$B$33,2)))),IF($G19="Stunden",VLOOKUP($I19,'Grundlagen VKO'!$A$38:$B$43,2),IF($G19="Monat",VLOOKUP($I19,'Grundlagen VKO'!$A$46:$B$51,2),"Auswahl nicht möglich"))))</f>
        <v>0,00</v>
      </c>
      <c r="L19" s="90" t="str">
        <f t="shared" ref="L19:L31" si="4">IF(G19="Stunden",$H19*$K19,$K19)</f>
        <v>0,00</v>
      </c>
      <c r="M19" s="91">
        <f t="shared" si="2"/>
        <v>0</v>
      </c>
      <c r="N19" s="92"/>
      <c r="O19" s="155"/>
      <c r="P19" s="156"/>
      <c r="Q19" s="156"/>
      <c r="R19" s="156"/>
    </row>
    <row r="20" spans="1:18" s="157" customFormat="1" ht="14.25" x14ac:dyDescent="0.2">
      <c r="A20" s="101">
        <f t="shared" si="0"/>
        <v>8</v>
      </c>
      <c r="B20" s="74"/>
      <c r="C20" s="74"/>
      <c r="D20" s="75"/>
      <c r="E20" s="83"/>
      <c r="F20" s="77"/>
      <c r="G20" s="77"/>
      <c r="H20" s="78"/>
      <c r="I20" s="79"/>
      <c r="J20" s="80"/>
      <c r="K20" s="90" t="str">
        <f>IF(ISBLANK($J20),"0,00",IF(J20="Pauschalwerte ohne Urlaubsabgeltung",IF($G20="Stunden",VLOOKUP($I20,'Grundlagen VKO'!$A$12:$B$17,2),IF($G20="Monat",VLOOKUP($I20,'Grundlagen VKO'!$A$20:$B$25,2),IF($G20="Jahr",VLOOKUP($I20,'Grundlagen VKO'!$A$28:$B$33,2)))),IF($G20="Stunden",VLOOKUP($I20,'Grundlagen VKO'!$A$38:$B$43,2),IF($G20="Monat",VLOOKUP($I20,'Grundlagen VKO'!$A$46:$B$51,2),"Auswahl nicht möglich"))))</f>
        <v>0,00</v>
      </c>
      <c r="L20" s="90" t="str">
        <f>IF(G20="Stunden",$H20*$K20,$K20)</f>
        <v>0,00</v>
      </c>
      <c r="M20" s="91">
        <f t="shared" si="2"/>
        <v>0</v>
      </c>
      <c r="N20" s="92"/>
      <c r="O20" s="155"/>
      <c r="P20" s="156"/>
      <c r="Q20" s="156"/>
      <c r="R20" s="156"/>
    </row>
    <row r="21" spans="1:18" s="157" customFormat="1" ht="14.25" x14ac:dyDescent="0.2">
      <c r="A21" s="101">
        <f t="shared" si="0"/>
        <v>9</v>
      </c>
      <c r="B21" s="74"/>
      <c r="C21" s="74"/>
      <c r="D21" s="75"/>
      <c r="E21" s="83"/>
      <c r="F21" s="77"/>
      <c r="G21" s="77"/>
      <c r="H21" s="78"/>
      <c r="I21" s="79"/>
      <c r="J21" s="80"/>
      <c r="K21" s="90" t="str">
        <f>IF(ISBLANK($J21),"0,00",IF(J21="Pauschalwerte ohne Urlaubsabgeltung",IF($G21="Stunden",VLOOKUP($I21,'Grundlagen VKO'!$A$12:$B$17,2),IF($G21="Monat",VLOOKUP($I21,'Grundlagen VKO'!$A$20:$B$25,2),IF($G21="Jahr",VLOOKUP($I21,'Grundlagen VKO'!$A$28:$B$33,2)))),IF($G21="Stunden",VLOOKUP($I21,'Grundlagen VKO'!$A$38:$B$43,2),IF($G21="Monat",VLOOKUP($I21,'Grundlagen VKO'!$A$46:$B$51,2),"Auswahl nicht möglich"))))</f>
        <v>0,00</v>
      </c>
      <c r="L21" s="90" t="str">
        <f>IF(G21="Stunden",$H21*$K21,$K21)</f>
        <v>0,00</v>
      </c>
      <c r="M21" s="91">
        <f t="shared" si="2"/>
        <v>0</v>
      </c>
      <c r="N21" s="92"/>
      <c r="O21" s="155"/>
      <c r="P21" s="156"/>
      <c r="Q21" s="156"/>
      <c r="R21" s="156"/>
    </row>
    <row r="22" spans="1:18" s="157" customFormat="1" ht="14.25" x14ac:dyDescent="0.2">
      <c r="A22" s="101">
        <f t="shared" si="0"/>
        <v>10</v>
      </c>
      <c r="B22" s="74"/>
      <c r="C22" s="74"/>
      <c r="D22" s="75"/>
      <c r="E22" s="83"/>
      <c r="F22" s="81"/>
      <c r="G22" s="81"/>
      <c r="H22" s="82"/>
      <c r="I22" s="79"/>
      <c r="J22" s="80"/>
      <c r="K22" s="90" t="str">
        <f>IF(ISBLANK($J22),"0,00",IF(J22="Pauschalwerte ohne Urlaubsabgeltung",IF($G22="Stunden",VLOOKUP($I22,'Grundlagen VKO'!$A$12:$B$17,2),IF($G22="Monat",VLOOKUP($I22,'Grundlagen VKO'!$A$20:$B$25,2),IF($G22="Jahr",VLOOKUP($I22,'Grundlagen VKO'!$A$28:$B$33,2)))),IF($G22="Stunden",VLOOKUP($I22,'Grundlagen VKO'!$A$38:$B$43,2),IF($G22="Monat",VLOOKUP($I22,'Grundlagen VKO'!$A$46:$B$51,2),"Auswahl nicht möglich"))))</f>
        <v>0,00</v>
      </c>
      <c r="L22" s="90" t="str">
        <f>IF(G22="Stunden",$H22*$K22,$K22)</f>
        <v>0,00</v>
      </c>
      <c r="M22" s="91">
        <f t="shared" si="2"/>
        <v>0</v>
      </c>
      <c r="N22" s="92"/>
      <c r="O22" s="155"/>
      <c r="P22" s="156"/>
      <c r="Q22" s="156"/>
      <c r="R22" s="156"/>
    </row>
    <row r="23" spans="1:18" s="157" customFormat="1" ht="14.25" x14ac:dyDescent="0.2">
      <c r="A23" s="101">
        <f t="shared" si="0"/>
        <v>11</v>
      </c>
      <c r="B23" s="74"/>
      <c r="C23" s="74"/>
      <c r="D23" s="75"/>
      <c r="E23" s="83"/>
      <c r="F23" s="81"/>
      <c r="G23" s="81"/>
      <c r="H23" s="82"/>
      <c r="I23" s="79"/>
      <c r="J23" s="80"/>
      <c r="K23" s="90" t="str">
        <f>IF(ISBLANK($J23),"0,00",IF(J23="Pauschalwerte ohne Urlaubsabgeltung",IF($G23="Stunden",VLOOKUP($I23,'Grundlagen VKO'!$A$12:$B$17,2),IF($G23="Monat",VLOOKUP($I23,'Grundlagen VKO'!$A$20:$B$25,2),IF($G23="Jahr",VLOOKUP($I23,'Grundlagen VKO'!$A$28:$B$33,2)))),IF($G23="Stunden",VLOOKUP($I23,'Grundlagen VKO'!$A$38:$B$43,2),IF($G23="Monat",VLOOKUP($I23,'Grundlagen VKO'!$A$46:$B$51,2),"Auswahl nicht möglich"))))</f>
        <v>0,00</v>
      </c>
      <c r="L23" s="90" t="str">
        <f>IF(G23="Stunden",$H23*$K23,$K23)</f>
        <v>0,00</v>
      </c>
      <c r="M23" s="91">
        <f t="shared" si="2"/>
        <v>0</v>
      </c>
      <c r="N23" s="92"/>
      <c r="O23" s="155"/>
      <c r="P23" s="156"/>
      <c r="Q23" s="156"/>
      <c r="R23" s="156"/>
    </row>
    <row r="24" spans="1:18" s="157" customFormat="1" ht="14.25" x14ac:dyDescent="0.2">
      <c r="A24" s="101">
        <f t="shared" si="0"/>
        <v>12</v>
      </c>
      <c r="B24" s="74"/>
      <c r="C24" s="74"/>
      <c r="D24" s="75"/>
      <c r="E24" s="76"/>
      <c r="F24" s="81"/>
      <c r="G24" s="81"/>
      <c r="H24" s="82"/>
      <c r="I24" s="79"/>
      <c r="J24" s="80"/>
      <c r="K24" s="90" t="str">
        <f>IF(ISBLANK($J24),"0,00",IF(J24="Pauschalwerte ohne Urlaubsabgeltung",IF($G24="Stunden",VLOOKUP($I24,'Grundlagen VKO'!$A$12:$B$17,2),IF($G24="Monat",VLOOKUP($I24,'Grundlagen VKO'!$A$20:$B$25,2),IF($G24="Jahr",VLOOKUP($I24,'Grundlagen VKO'!$A$28:$B$33,2)))),IF($G24="Stunden",VLOOKUP($I24,'Grundlagen VKO'!$A$38:$B$43,2),IF($G24="Monat",VLOOKUP($I24,'Grundlagen VKO'!$A$46:$B$51,2),"Auswahl nicht möglich"))))</f>
        <v>0,00</v>
      </c>
      <c r="L24" s="90" t="str">
        <f>IF(G24="Stunden",$H24*$K24,$K24)</f>
        <v>0,00</v>
      </c>
      <c r="M24" s="91">
        <f t="shared" si="2"/>
        <v>0</v>
      </c>
      <c r="N24" s="92"/>
      <c r="O24" s="155"/>
      <c r="P24" s="156"/>
      <c r="Q24" s="156"/>
      <c r="R24" s="156"/>
    </row>
    <row r="25" spans="1:18" s="157" customFormat="1" ht="14.25" x14ac:dyDescent="0.2">
      <c r="A25" s="101">
        <f t="shared" si="0"/>
        <v>13</v>
      </c>
      <c r="B25" s="74"/>
      <c r="C25" s="74"/>
      <c r="D25" s="75"/>
      <c r="E25" s="83"/>
      <c r="F25" s="81"/>
      <c r="G25" s="81"/>
      <c r="H25" s="82"/>
      <c r="I25" s="79"/>
      <c r="J25" s="80"/>
      <c r="K25" s="91" t="str">
        <f>IF(ISBLANK($J25),"0,00",IF(J25="Pauschalwerte ohne Urlaubsabgeltung",IF($G25="Stunden",VLOOKUP($I25,'Grundlagen VKO'!$A$12:$B$17,2),IF($G25="Monat",VLOOKUP($I25,'Grundlagen VKO'!$A$20:$B$25,2),IF($G25="Jahr",VLOOKUP($I25,'Grundlagen VKO'!$A$28:$B$33,2)))),IF($G25="Stunden",VLOOKUP($I25,'Grundlagen VKO'!$A$38:$B$43,2),IF($G25="Monat",VLOOKUP($I25,'Grundlagen VKO'!$A$46:$B$51,2),"Auswahl nicht möglich"))))</f>
        <v>0,00</v>
      </c>
      <c r="L25" s="91" t="str">
        <f t="shared" si="4"/>
        <v>0,00</v>
      </c>
      <c r="M25" s="91">
        <f t="shared" si="2"/>
        <v>0</v>
      </c>
      <c r="N25" s="92"/>
      <c r="O25" s="155"/>
      <c r="P25" s="156"/>
      <c r="Q25" s="156"/>
      <c r="R25" s="156"/>
    </row>
    <row r="26" spans="1:18" s="157" customFormat="1" ht="14.25" x14ac:dyDescent="0.2">
      <c r="A26" s="101">
        <f t="shared" si="0"/>
        <v>14</v>
      </c>
      <c r="B26" s="74"/>
      <c r="C26" s="74"/>
      <c r="D26" s="75"/>
      <c r="E26" s="83"/>
      <c r="F26" s="81"/>
      <c r="G26" s="81"/>
      <c r="H26" s="82"/>
      <c r="I26" s="79"/>
      <c r="J26" s="80"/>
      <c r="K26" s="91" t="str">
        <f>IF(ISBLANK($J26),"0,00",IF(J26="Pauschalwerte ohne Urlaubsabgeltung",IF($G26="Stunden",VLOOKUP($I26,'Grundlagen VKO'!$A$12:$B$17,2),IF($G26="Monat",VLOOKUP($I26,'Grundlagen VKO'!$A$20:$B$25,2),IF($G26="Jahr",VLOOKUP($I26,'Grundlagen VKO'!$A$28:$B$33,2)))),IF($G26="Stunden",VLOOKUP($I26,'Grundlagen VKO'!$A$38:$B$43,2),IF($G26="Monat",VLOOKUP($I26,'Grundlagen VKO'!$A$46:$B$51,2),"Auswahl nicht möglich"))))</f>
        <v>0,00</v>
      </c>
      <c r="L26" s="91" t="str">
        <f t="shared" si="4"/>
        <v>0,00</v>
      </c>
      <c r="M26" s="91">
        <f t="shared" si="2"/>
        <v>0</v>
      </c>
      <c r="N26" s="92"/>
      <c r="O26" s="155"/>
      <c r="P26" s="156"/>
      <c r="Q26" s="156"/>
      <c r="R26" s="156"/>
    </row>
    <row r="27" spans="1:18" s="157" customFormat="1" ht="14.25" x14ac:dyDescent="0.2">
      <c r="A27" s="101">
        <f t="shared" si="0"/>
        <v>15</v>
      </c>
      <c r="B27" s="74"/>
      <c r="C27" s="74"/>
      <c r="D27" s="75"/>
      <c r="E27" s="83"/>
      <c r="F27" s="81"/>
      <c r="G27" s="81"/>
      <c r="H27" s="82"/>
      <c r="I27" s="79"/>
      <c r="J27" s="80"/>
      <c r="K27" s="91" t="str">
        <f>IF(ISBLANK($J27),"0,00",IF(J27="Pauschalwerte ohne Urlaubsabgeltung",IF($G27="Stunden",VLOOKUP($I27,'Grundlagen VKO'!$A$12:$B$17,2),IF($G27="Monat",VLOOKUP($I27,'Grundlagen VKO'!$A$20:$B$25,2),IF($G27="Jahr",VLOOKUP($I27,'Grundlagen VKO'!$A$28:$B$33,2)))),IF($G27="Stunden",VLOOKUP($I27,'Grundlagen VKO'!$A$38:$B$43,2),IF($G27="Monat",VLOOKUP($I27,'Grundlagen VKO'!$A$46:$B$51,2),"Auswahl nicht möglich"))))</f>
        <v>0,00</v>
      </c>
      <c r="L27" s="91" t="str">
        <f t="shared" si="4"/>
        <v>0,00</v>
      </c>
      <c r="M27" s="91">
        <f t="shared" si="2"/>
        <v>0</v>
      </c>
      <c r="N27" s="92"/>
      <c r="O27" s="155"/>
      <c r="P27" s="156"/>
      <c r="Q27" s="156"/>
      <c r="R27" s="156"/>
    </row>
    <row r="28" spans="1:18" s="157" customFormat="1" ht="14.25" x14ac:dyDescent="0.2">
      <c r="A28" s="101">
        <f t="shared" si="0"/>
        <v>16</v>
      </c>
      <c r="B28" s="74"/>
      <c r="C28" s="74"/>
      <c r="D28" s="75"/>
      <c r="E28" s="76"/>
      <c r="F28" s="77"/>
      <c r="G28" s="77"/>
      <c r="H28" s="78"/>
      <c r="I28" s="79"/>
      <c r="J28" s="80"/>
      <c r="K28" s="91" t="str">
        <f>IF(ISBLANK($J28),"0,00",IF(J28="Pauschalwerte ohne Urlaubsabgeltung",IF($G28="Stunden",VLOOKUP($I28,'Grundlagen VKO'!$A$12:$B$17,2),IF($G28="Monat",VLOOKUP($I28,'Grundlagen VKO'!$A$20:$B$25,2),IF($G28="Jahr",VLOOKUP($I28,'Grundlagen VKO'!$A$28:$B$33,2)))),IF($G28="Stunden",VLOOKUP($I28,'Grundlagen VKO'!$A$38:$B$43,2),IF($G28="Monat",VLOOKUP($I28,'Grundlagen VKO'!$A$46:$B$51,2),"Auswahl nicht möglich"))))</f>
        <v>0,00</v>
      </c>
      <c r="L28" s="91" t="str">
        <f t="shared" si="4"/>
        <v>0,00</v>
      </c>
      <c r="M28" s="91">
        <f t="shared" si="2"/>
        <v>0</v>
      </c>
      <c r="N28" s="92"/>
      <c r="O28" s="155"/>
      <c r="P28" s="156"/>
      <c r="Q28" s="156"/>
      <c r="R28" s="156"/>
    </row>
    <row r="29" spans="1:18" s="157" customFormat="1" ht="14.25" x14ac:dyDescent="0.2">
      <c r="A29" s="101">
        <f t="shared" si="0"/>
        <v>17</v>
      </c>
      <c r="B29" s="74"/>
      <c r="C29" s="74"/>
      <c r="D29" s="75"/>
      <c r="E29" s="76"/>
      <c r="F29" s="77"/>
      <c r="G29" s="77"/>
      <c r="H29" s="78"/>
      <c r="I29" s="79"/>
      <c r="J29" s="80"/>
      <c r="K29" s="90" t="str">
        <f>IF(ISBLANK($J29),"0,00",IF(J29="Pauschalwerte ohne Urlaubsabgeltung",IF($G29="Stunden",VLOOKUP($I29,'Grundlagen VKO'!$A$12:$B$17,2),IF($G29="Monat",VLOOKUP($I29,'Grundlagen VKO'!$A$20:$B$25,2),IF($G29="Jahr",VLOOKUP($I29,'Grundlagen VKO'!$A$28:$B$33,2)))),IF($G29="Stunden",VLOOKUP($I29,'Grundlagen VKO'!$A$38:$B$43,2),IF($G29="Monat",VLOOKUP($I29,'Grundlagen VKO'!$A$46:$B$51,2),"Auswahl nicht möglich"))))</f>
        <v>0,00</v>
      </c>
      <c r="L29" s="90" t="str">
        <f t="shared" si="4"/>
        <v>0,00</v>
      </c>
      <c r="M29" s="91">
        <f t="shared" si="2"/>
        <v>0</v>
      </c>
      <c r="N29" s="92"/>
      <c r="O29" s="155"/>
      <c r="P29" s="156"/>
      <c r="Q29" s="156"/>
      <c r="R29" s="156"/>
    </row>
    <row r="30" spans="1:18" s="157" customFormat="1" ht="14.25" x14ac:dyDescent="0.2">
      <c r="A30" s="101">
        <f t="shared" si="0"/>
        <v>18</v>
      </c>
      <c r="B30" s="74"/>
      <c r="C30" s="74"/>
      <c r="D30" s="75"/>
      <c r="E30" s="76"/>
      <c r="F30" s="77"/>
      <c r="G30" s="77"/>
      <c r="H30" s="78"/>
      <c r="I30" s="79"/>
      <c r="J30" s="80"/>
      <c r="K30" s="90" t="str">
        <f>IF(ISBLANK($J30),"0,00",IF(J30="Pauschalwerte ohne Urlaubsabgeltung",IF($G30="Stunden",VLOOKUP($I30,'Grundlagen VKO'!$A$12:$B$17,2),IF($G30="Monat",VLOOKUP($I30,'Grundlagen VKO'!$A$20:$B$25,2),IF($G30="Jahr",VLOOKUP($I30,'Grundlagen VKO'!$A$28:$B$33,2)))),IF($G30="Stunden",VLOOKUP($I30,'Grundlagen VKO'!$A$38:$B$43,2),IF($G30="Monat",VLOOKUP($I30,'Grundlagen VKO'!$A$46:$B$51,2),"Auswahl nicht möglich"))))</f>
        <v>0,00</v>
      </c>
      <c r="L30" s="90" t="str">
        <f t="shared" si="4"/>
        <v>0,00</v>
      </c>
      <c r="M30" s="91">
        <f t="shared" si="2"/>
        <v>0</v>
      </c>
      <c r="N30" s="92"/>
      <c r="O30" s="155"/>
      <c r="P30" s="156"/>
      <c r="Q30" s="156"/>
      <c r="R30" s="156"/>
    </row>
    <row r="31" spans="1:18" s="157" customFormat="1" thickBot="1" x14ac:dyDescent="0.25">
      <c r="A31" s="102">
        <f t="shared" si="0"/>
        <v>19</v>
      </c>
      <c r="B31" s="84"/>
      <c r="C31" s="84"/>
      <c r="D31" s="85"/>
      <c r="E31" s="99"/>
      <c r="F31" s="86"/>
      <c r="G31" s="86"/>
      <c r="H31" s="87"/>
      <c r="I31" s="88"/>
      <c r="J31" s="89"/>
      <c r="K31" s="93" t="str">
        <f>IF(ISBLANK($J31),"0,00",IF(J31="Pauschalwerte ohne Urlaubsabgeltung",IF($G31="Stunden",VLOOKUP($I31,'Grundlagen VKO'!$A$12:$B$17,2),IF($G31="Monat",VLOOKUP($I31,'Grundlagen VKO'!$A$20:$B$25,2),IF($G31="Jahr",VLOOKUP($I31,'Grundlagen VKO'!$A$28:$B$33,2)))),IF($G31="Stunden",VLOOKUP($I31,'Grundlagen VKO'!$A$38:$B$43,2),IF($G31="Monat",VLOOKUP($I31,'Grundlagen VKO'!$A$46:$B$51,2),"Auswahl nicht möglich"))))</f>
        <v>0,00</v>
      </c>
      <c r="L31" s="93" t="str">
        <f t="shared" si="4"/>
        <v>0,00</v>
      </c>
      <c r="M31" s="94">
        <f t="shared" si="2"/>
        <v>0</v>
      </c>
      <c r="N31" s="100"/>
      <c r="O31" s="155"/>
      <c r="P31" s="156"/>
      <c r="Q31" s="156"/>
      <c r="R31" s="156"/>
    </row>
    <row r="32" spans="1:18" x14ac:dyDescent="0.25">
      <c r="A32" s="56"/>
      <c r="K32" s="73" t="s">
        <v>24</v>
      </c>
      <c r="L32" s="73">
        <f>SUM(L12:L31)</f>
        <v>0</v>
      </c>
      <c r="M32" s="73">
        <f>SUM(M12:M31)</f>
        <v>0</v>
      </c>
      <c r="N32" s="56"/>
      <c r="O32" s="46"/>
    </row>
  </sheetData>
  <sheetProtection algorithmName="SHA-512" hashValue="g/cQ3X7MkhQuaf8dfKTw2xY/1BGKBzY+O5JACZrEmqmAh/zqLPQbn7wOZb5Wh7cBg0Ur0merwUEvmrjlf0yGIw==" saltValue="KSyaHGVGM6gIUkAxRgnCsQ==" spinCount="100000" sheet="1" formatRows="0" insertRows="0" deleteRows="0"/>
  <mergeCells count="7">
    <mergeCell ref="A8:D8"/>
    <mergeCell ref="A3:N3"/>
    <mergeCell ref="A6:D6"/>
    <mergeCell ref="A7:D7"/>
    <mergeCell ref="E6:K6"/>
    <mergeCell ref="E7:K7"/>
    <mergeCell ref="E8:K8"/>
  </mergeCells>
  <conditionalFormatting sqref="J12:J13 J15:J31">
    <cfRule type="containsText" dxfId="50" priority="2" operator="containsText" text="Pauschalwerte mit Urlaubsabgeltung">
      <formula>NOT(ISERROR(SEARCH("Pauschalwerte mit Urlaubsabgeltung",J12)))</formula>
    </cfRule>
  </conditionalFormatting>
  <conditionalFormatting sqref="J14">
    <cfRule type="containsText" dxfId="49" priority="1" operator="containsText" text="Pauschalwerte mit Urlaubsabgeltung">
      <formula>NOT(ISERROR(SEARCH("Pauschalwerte mit Urlaubsabgeltung",J14)))</formula>
    </cfRule>
  </conditionalFormatting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headerFooter>
    <oddFooter>&amp;Lego.-KONZEPT&amp;Czahlenmäßiger Nachweis&amp;R
Stand 24.11.2023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J12:J31</xm:sqref>
        </x14:dataValidation>
        <x14:dataValidation type="list" allowBlank="1" showInputMessage="1" showErrorMessage="1">
          <x14:formula1>
            <xm:f>'Grundlagen VKO'!$A$12:$A$17</xm:f>
          </x14:formula1>
          <xm:sqref>I12:I31</xm:sqref>
        </x14:dataValidation>
        <x14:dataValidation type="list" allowBlank="1" showInputMessage="1" showErrorMessage="1">
          <x14:formula1>
            <xm:f>'Grundlagen VKO'!$J$11:$J$13</xm:f>
          </x14:formula1>
          <xm:sqref>G12:G31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C36" sqref="C36"/>
    </sheetView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8" customWidth="1"/>
    <col min="10" max="10" width="56" style="8" customWidth="1"/>
    <col min="11" max="34" width="11.42578125" style="8"/>
    <col min="35" max="16384" width="11.42578125" style="2"/>
  </cols>
  <sheetData>
    <row r="3" spans="1:34" ht="15" x14ac:dyDescent="0.25">
      <c r="A3" s="205" t="s">
        <v>82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34" ht="15.75" x14ac:dyDescent="0.25">
      <c r="A4" s="10"/>
      <c r="B4" s="7"/>
      <c r="C4" s="7"/>
      <c r="D4" s="7"/>
      <c r="E4" s="13"/>
      <c r="F4" s="20"/>
      <c r="G4" s="20"/>
      <c r="H4" s="20"/>
      <c r="I4" s="20"/>
      <c r="J4" s="20"/>
    </row>
    <row r="5" spans="1:34" ht="15.75" x14ac:dyDescent="0.25">
      <c r="A5" s="10"/>
      <c r="B5" s="7"/>
      <c r="C5" s="7"/>
      <c r="D5" s="7"/>
      <c r="E5" s="13"/>
      <c r="F5" s="20"/>
      <c r="G5" s="20"/>
      <c r="H5" s="20"/>
      <c r="I5" s="20"/>
      <c r="J5" s="29" t="s">
        <v>25</v>
      </c>
    </row>
    <row r="6" spans="1:34" ht="15" customHeight="1" x14ac:dyDescent="0.25">
      <c r="A6" s="202" t="str">
        <f>Gesamtübersicht!$A$7</f>
        <v>Zuwendungs-/Zuweisungsempfänger</v>
      </c>
      <c r="B6" s="203"/>
      <c r="C6" s="204"/>
      <c r="D6" s="206">
        <f>Gesamtübersicht!$B$7</f>
        <v>0</v>
      </c>
      <c r="E6" s="207"/>
      <c r="F6" s="207"/>
      <c r="G6" s="208"/>
      <c r="H6" s="8"/>
    </row>
    <row r="7" spans="1:34" ht="15" customHeight="1" x14ac:dyDescent="0.25">
      <c r="A7" s="202" t="str">
        <f>Gesamtübersicht!$A$8</f>
        <v>Institution</v>
      </c>
      <c r="B7" s="203"/>
      <c r="C7" s="204"/>
      <c r="D7" s="206">
        <f>Gesamtübersicht!$B$8</f>
        <v>0</v>
      </c>
      <c r="E7" s="207"/>
      <c r="F7" s="207"/>
      <c r="G7" s="208"/>
      <c r="H7" s="8"/>
      <c r="I7" s="2"/>
      <c r="J7" s="2"/>
    </row>
    <row r="8" spans="1:34" ht="33.75" customHeight="1" x14ac:dyDescent="0.25">
      <c r="A8" s="202" t="str">
        <f>Gesamtübersicht!$A$9</f>
        <v>Vorhaben</v>
      </c>
      <c r="B8" s="203"/>
      <c r="C8" s="204"/>
      <c r="D8" s="206">
        <f>Gesamtübersicht!$B$9</f>
        <v>0</v>
      </c>
      <c r="E8" s="207"/>
      <c r="F8" s="207"/>
      <c r="G8" s="208"/>
      <c r="I8" s="2"/>
    </row>
    <row r="9" spans="1:34" ht="15.75" x14ac:dyDescent="0.25">
      <c r="A9" s="10"/>
      <c r="B9" s="7"/>
      <c r="C9" s="7"/>
      <c r="D9" s="7"/>
      <c r="E9" s="13"/>
      <c r="F9" s="20"/>
      <c r="G9" s="8"/>
      <c r="H9" s="8"/>
      <c r="I9" s="28"/>
    </row>
    <row r="10" spans="1:34" s="3" customFormat="1" ht="14.25" customHeight="1" x14ac:dyDescent="0.2">
      <c r="A10" s="211" t="s">
        <v>0</v>
      </c>
      <c r="B10" s="212" t="s">
        <v>26</v>
      </c>
      <c r="C10" s="212" t="s">
        <v>27</v>
      </c>
      <c r="D10" s="211" t="s">
        <v>28</v>
      </c>
      <c r="E10" s="211" t="s">
        <v>20</v>
      </c>
      <c r="F10" s="213" t="s">
        <v>21</v>
      </c>
      <c r="G10" s="16" t="s">
        <v>22</v>
      </c>
      <c r="H10" s="213" t="s">
        <v>30</v>
      </c>
      <c r="I10" s="213" t="s">
        <v>29</v>
      </c>
      <c r="J10" s="213" t="s">
        <v>9</v>
      </c>
      <c r="K10" s="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">
      <c r="A11" s="211"/>
      <c r="B11" s="212"/>
      <c r="C11" s="212"/>
      <c r="D11" s="211"/>
      <c r="E11" s="211"/>
      <c r="F11" s="214"/>
      <c r="G11" s="17" t="s">
        <v>4</v>
      </c>
      <c r="H11" s="214"/>
      <c r="I11" s="214"/>
      <c r="J11" s="214"/>
    </row>
    <row r="12" spans="1:34" x14ac:dyDescent="0.2">
      <c r="A12" s="21"/>
      <c r="B12" s="21"/>
      <c r="C12" s="21"/>
      <c r="D12" s="21"/>
      <c r="E12" s="22"/>
      <c r="F12" s="23"/>
      <c r="G12" s="24"/>
      <c r="H12" s="26"/>
      <c r="I12" s="18">
        <f>$G12*$F12</f>
        <v>0</v>
      </c>
      <c r="J12" s="19"/>
    </row>
    <row r="13" spans="1:34" x14ac:dyDescent="0.2">
      <c r="A13" s="21"/>
      <c r="B13" s="21"/>
      <c r="C13" s="21"/>
      <c r="D13" s="21"/>
      <c r="E13" s="25"/>
      <c r="F13" s="23"/>
      <c r="G13" s="24"/>
      <c r="H13" s="26"/>
      <c r="I13" s="18">
        <f t="shared" ref="I13:I22" si="0">$G13*$F13</f>
        <v>0</v>
      </c>
      <c r="J13" s="19"/>
    </row>
    <row r="14" spans="1:34" ht="14.25" customHeight="1" x14ac:dyDescent="0.2">
      <c r="A14" s="21"/>
      <c r="B14" s="21"/>
      <c r="C14" s="21"/>
      <c r="D14" s="21"/>
      <c r="E14" s="25"/>
      <c r="F14" s="23"/>
      <c r="G14" s="24"/>
      <c r="H14" s="26"/>
      <c r="I14" s="18">
        <f t="shared" si="0"/>
        <v>0</v>
      </c>
      <c r="J14" s="19"/>
    </row>
    <row r="15" spans="1:34" ht="14.25" customHeight="1" x14ac:dyDescent="0.2">
      <c r="A15" s="21"/>
      <c r="B15" s="21"/>
      <c r="C15" s="21"/>
      <c r="D15" s="21"/>
      <c r="E15" s="25"/>
      <c r="F15" s="23"/>
      <c r="G15" s="24"/>
      <c r="H15" s="26"/>
      <c r="I15" s="18">
        <f t="shared" si="0"/>
        <v>0</v>
      </c>
      <c r="J15" s="19"/>
    </row>
    <row r="16" spans="1:34" ht="14.25" customHeight="1" x14ac:dyDescent="0.2">
      <c r="A16" s="21"/>
      <c r="B16" s="21"/>
      <c r="C16" s="21"/>
      <c r="D16" s="21"/>
      <c r="E16" s="25"/>
      <c r="F16" s="23"/>
      <c r="G16" s="24"/>
      <c r="H16" s="26"/>
      <c r="I16" s="18">
        <f t="shared" si="0"/>
        <v>0</v>
      </c>
      <c r="J16" s="19"/>
    </row>
    <row r="17" spans="1:12" ht="14.25" customHeight="1" x14ac:dyDescent="0.2">
      <c r="A17" s="21"/>
      <c r="B17" s="21"/>
      <c r="C17" s="21"/>
      <c r="D17" s="21"/>
      <c r="E17" s="25"/>
      <c r="F17" s="23"/>
      <c r="G17" s="24"/>
      <c r="H17" s="26"/>
      <c r="I17" s="18">
        <f t="shared" si="0"/>
        <v>0</v>
      </c>
      <c r="J17" s="19"/>
    </row>
    <row r="18" spans="1:12" ht="14.25" customHeight="1" x14ac:dyDescent="0.2">
      <c r="A18" s="21"/>
      <c r="B18" s="21"/>
      <c r="C18" s="21"/>
      <c r="D18" s="21"/>
      <c r="E18" s="25"/>
      <c r="F18" s="23"/>
      <c r="G18" s="24"/>
      <c r="H18" s="26"/>
      <c r="I18" s="18">
        <f t="shared" si="0"/>
        <v>0</v>
      </c>
      <c r="J18" s="19"/>
    </row>
    <row r="19" spans="1:12" ht="13.5" customHeight="1" x14ac:dyDescent="0.2">
      <c r="A19" s="21"/>
      <c r="B19" s="21"/>
      <c r="C19" s="21"/>
      <c r="D19" s="21"/>
      <c r="E19" s="25"/>
      <c r="F19" s="23"/>
      <c r="G19" s="24"/>
      <c r="H19" s="26"/>
      <c r="I19" s="18">
        <f t="shared" si="0"/>
        <v>0</v>
      </c>
      <c r="J19" s="19"/>
    </row>
    <row r="20" spans="1:12" ht="13.5" customHeight="1" x14ac:dyDescent="0.2">
      <c r="A20" s="21"/>
      <c r="B20" s="21"/>
      <c r="C20" s="21"/>
      <c r="D20" s="21"/>
      <c r="E20" s="25"/>
      <c r="F20" s="23"/>
      <c r="G20" s="24"/>
      <c r="H20" s="26"/>
      <c r="I20" s="18">
        <f t="shared" si="0"/>
        <v>0</v>
      </c>
      <c r="J20" s="19"/>
    </row>
    <row r="21" spans="1:12" ht="13.5" customHeight="1" x14ac:dyDescent="0.2">
      <c r="A21" s="21"/>
      <c r="B21" s="21"/>
      <c r="C21" s="21"/>
      <c r="D21" s="21"/>
      <c r="E21" s="25"/>
      <c r="F21" s="23"/>
      <c r="G21" s="24"/>
      <c r="H21" s="26"/>
      <c r="I21" s="18">
        <f t="shared" si="0"/>
        <v>0</v>
      </c>
      <c r="J21" s="19"/>
    </row>
    <row r="22" spans="1:12" ht="13.5" customHeight="1" x14ac:dyDescent="0.2">
      <c r="A22" s="21"/>
      <c r="B22" s="21"/>
      <c r="C22" s="21"/>
      <c r="D22" s="21"/>
      <c r="E22" s="25"/>
      <c r="F22" s="23"/>
      <c r="G22" s="24"/>
      <c r="H22" s="26"/>
      <c r="I22" s="18">
        <f t="shared" si="0"/>
        <v>0</v>
      </c>
      <c r="J22" s="19"/>
    </row>
    <row r="23" spans="1:12" x14ac:dyDescent="0.2">
      <c r="A23" s="11"/>
      <c r="B23" s="11"/>
      <c r="C23" s="11"/>
      <c r="D23" s="11"/>
      <c r="E23" s="11"/>
      <c r="H23" s="39" t="s">
        <v>24</v>
      </c>
      <c r="I23" s="40">
        <f>SUM(I12:I22)</f>
        <v>0</v>
      </c>
      <c r="J23" s="11"/>
    </row>
    <row r="24" spans="1:12" x14ac:dyDescent="0.2">
      <c r="A24" s="11"/>
      <c r="B24" s="11"/>
      <c r="C24" s="11"/>
      <c r="D24" s="11"/>
      <c r="E24" s="11"/>
      <c r="F24" s="12"/>
      <c r="G24" s="11"/>
      <c r="H24" s="11"/>
      <c r="I24" s="11"/>
    </row>
    <row r="25" spans="1:12" ht="14.25" customHeight="1" x14ac:dyDescent="0.2">
      <c r="A25" s="209"/>
      <c r="B25" s="210"/>
      <c r="C25" s="210"/>
      <c r="D25" s="210"/>
      <c r="E25" s="210"/>
      <c r="F25" s="210"/>
      <c r="G25" s="15"/>
      <c r="H25" s="15"/>
    </row>
    <row r="26" spans="1:12" ht="15" x14ac:dyDescent="0.2">
      <c r="A26" s="209"/>
      <c r="B26" s="210"/>
      <c r="C26" s="210"/>
      <c r="D26" s="210"/>
      <c r="E26" s="210"/>
      <c r="F26" s="210"/>
      <c r="G26" s="209"/>
      <c r="H26" s="210"/>
      <c r="I26" s="210"/>
      <c r="J26" s="210"/>
      <c r="K26" s="210"/>
      <c r="L26" s="210"/>
    </row>
    <row r="27" spans="1:12" ht="22.5" customHeight="1" x14ac:dyDescent="0.2">
      <c r="A27" s="209"/>
      <c r="B27" s="210"/>
      <c r="C27" s="210"/>
      <c r="D27" s="210"/>
      <c r="E27" s="210"/>
      <c r="F27" s="210"/>
      <c r="G27" s="8"/>
      <c r="H27" s="8"/>
    </row>
    <row r="28" spans="1:12" x14ac:dyDescent="0.2">
      <c r="A28" s="8"/>
      <c r="B28" s="8"/>
      <c r="C28" s="8"/>
      <c r="D28" s="8"/>
      <c r="E28" s="8"/>
      <c r="F28" s="8"/>
      <c r="G28" s="8"/>
      <c r="H28" s="8"/>
    </row>
    <row r="29" spans="1:12" x14ac:dyDescent="0.2">
      <c r="A29" s="8"/>
      <c r="B29" s="8"/>
      <c r="C29" s="8"/>
      <c r="D29" s="8"/>
      <c r="E29" s="8"/>
      <c r="F29" s="8"/>
      <c r="G29" s="8"/>
      <c r="H29" s="8"/>
    </row>
    <row r="30" spans="1:12" x14ac:dyDescent="0.2">
      <c r="A30" s="8"/>
      <c r="B30" s="8"/>
      <c r="C30" s="8"/>
      <c r="D30" s="8"/>
      <c r="E30" s="8"/>
      <c r="F30" s="8"/>
      <c r="G30" s="8"/>
      <c r="H30" s="8"/>
    </row>
    <row r="31" spans="1:12" x14ac:dyDescent="0.2">
      <c r="A31" s="8"/>
      <c r="B31" s="8"/>
      <c r="C31" s="8"/>
      <c r="D31" s="8"/>
      <c r="E31" s="8"/>
      <c r="F31" s="8"/>
      <c r="G31" s="8"/>
      <c r="H31" s="8"/>
    </row>
    <row r="32" spans="1:12" x14ac:dyDescent="0.2">
      <c r="A32" s="8"/>
      <c r="B32" s="8"/>
      <c r="C32" s="8"/>
      <c r="D32" s="8"/>
      <c r="E32" s="8"/>
      <c r="F32" s="8"/>
      <c r="G32" s="8"/>
      <c r="H32" s="8"/>
    </row>
    <row r="33" spans="1:8" x14ac:dyDescent="0.2">
      <c r="A33" s="8"/>
      <c r="B33" s="8"/>
      <c r="C33" s="8"/>
      <c r="D33" s="8"/>
      <c r="E33" s="8"/>
      <c r="F33" s="8"/>
      <c r="G33" s="8"/>
      <c r="H33" s="8"/>
    </row>
    <row r="34" spans="1:8" x14ac:dyDescent="0.2">
      <c r="A34" s="8"/>
      <c r="B34" s="8"/>
      <c r="C34" s="8"/>
      <c r="D34" s="8"/>
      <c r="E34" s="8"/>
      <c r="F34" s="8"/>
      <c r="G34" s="8"/>
      <c r="H34" s="8"/>
    </row>
    <row r="35" spans="1:8" x14ac:dyDescent="0.2">
      <c r="A35" s="8"/>
      <c r="B35" s="8"/>
      <c r="C35" s="8"/>
      <c r="D35" s="8"/>
      <c r="E35" s="8"/>
      <c r="F35" s="8"/>
      <c r="G35" s="8"/>
      <c r="H35" s="8"/>
    </row>
    <row r="36" spans="1:8" x14ac:dyDescent="0.2">
      <c r="A36" s="8"/>
      <c r="B36" s="8"/>
      <c r="C36" s="8"/>
      <c r="D36" s="8"/>
      <c r="E36" s="8"/>
      <c r="F36" s="8"/>
      <c r="G36" s="8"/>
      <c r="H36" s="8"/>
    </row>
    <row r="37" spans="1:8" x14ac:dyDescent="0.2">
      <c r="A37" s="8"/>
      <c r="B37" s="8"/>
      <c r="C37" s="8"/>
      <c r="D37" s="8"/>
      <c r="E37" s="8"/>
      <c r="F37" s="8"/>
      <c r="G37" s="8"/>
      <c r="H37" s="8"/>
    </row>
    <row r="38" spans="1:8" x14ac:dyDescent="0.2">
      <c r="A38" s="8"/>
      <c r="B38" s="8"/>
      <c r="C38" s="8"/>
      <c r="D38" s="8"/>
      <c r="E38" s="8"/>
      <c r="F38" s="8"/>
      <c r="G38" s="8"/>
      <c r="H38" s="8"/>
    </row>
    <row r="39" spans="1:8" x14ac:dyDescent="0.2">
      <c r="A39" s="8"/>
      <c r="B39" s="8"/>
      <c r="C39" s="8"/>
      <c r="D39" s="8"/>
      <c r="E39" s="8"/>
      <c r="F39" s="8"/>
      <c r="G39" s="8"/>
      <c r="H39" s="8"/>
    </row>
    <row r="40" spans="1:8" x14ac:dyDescent="0.2">
      <c r="A40" s="8"/>
      <c r="B40" s="8"/>
      <c r="C40" s="8"/>
      <c r="D40" s="8"/>
      <c r="E40" s="8"/>
      <c r="F40" s="8"/>
      <c r="G40" s="8"/>
      <c r="H40" s="8"/>
    </row>
    <row r="41" spans="1:8" x14ac:dyDescent="0.2">
      <c r="A41" s="8"/>
      <c r="B41" s="8"/>
      <c r="C41" s="8"/>
      <c r="D41" s="8"/>
      <c r="E41" s="8"/>
      <c r="F41" s="8"/>
      <c r="G41" s="8"/>
      <c r="H41" s="8"/>
    </row>
    <row r="42" spans="1:8" x14ac:dyDescent="0.2">
      <c r="A42" s="8"/>
      <c r="B42" s="8"/>
      <c r="C42" s="8"/>
      <c r="D42" s="8"/>
      <c r="E42" s="8"/>
      <c r="F42" s="8"/>
      <c r="G42" s="8"/>
      <c r="H42" s="8"/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46" spans="1:8" x14ac:dyDescent="0.2">
      <c r="A46" s="8"/>
      <c r="B46" s="8"/>
      <c r="C46" s="8"/>
      <c r="D46" s="8"/>
      <c r="E46" s="8"/>
      <c r="F46" s="8"/>
      <c r="G46" s="8"/>
      <c r="H46" s="8"/>
    </row>
    <row r="47" spans="1:8" x14ac:dyDescent="0.2">
      <c r="A47" s="8"/>
      <c r="B47" s="8"/>
      <c r="C47" s="8"/>
      <c r="D47" s="8"/>
      <c r="E47" s="8"/>
      <c r="F47" s="8"/>
      <c r="G47" s="8"/>
      <c r="H47" s="8"/>
    </row>
    <row r="48" spans="1:8" x14ac:dyDescent="0.2">
      <c r="A48" s="8"/>
      <c r="B48" s="8"/>
      <c r="C48" s="8"/>
      <c r="D48" s="8"/>
      <c r="E48" s="8"/>
      <c r="F48" s="8"/>
      <c r="G48" s="8"/>
      <c r="H48" s="8"/>
    </row>
    <row r="49" spans="1:8" x14ac:dyDescent="0.2">
      <c r="A49" s="8"/>
      <c r="B49" s="8"/>
      <c r="C49" s="8"/>
      <c r="D49" s="8"/>
      <c r="E49" s="8"/>
      <c r="F49" s="8"/>
      <c r="G49" s="8"/>
      <c r="H49" s="8"/>
    </row>
    <row r="50" spans="1:8" x14ac:dyDescent="0.2">
      <c r="A50" s="8"/>
      <c r="B50" s="8"/>
      <c r="C50" s="8"/>
      <c r="D50" s="8"/>
      <c r="E50" s="8"/>
      <c r="F50" s="8"/>
      <c r="G50" s="8"/>
      <c r="H50" s="8"/>
    </row>
    <row r="51" spans="1:8" x14ac:dyDescent="0.2">
      <c r="A51" s="8"/>
      <c r="B51" s="8"/>
      <c r="C51" s="8"/>
      <c r="D51" s="8"/>
      <c r="E51" s="8"/>
      <c r="F51" s="8"/>
      <c r="G51" s="8"/>
      <c r="H51" s="8"/>
    </row>
    <row r="52" spans="1:8" x14ac:dyDescent="0.2">
      <c r="A52" s="8"/>
      <c r="B52" s="8"/>
      <c r="C52" s="8"/>
      <c r="D52" s="8"/>
      <c r="E52" s="8"/>
      <c r="F52" s="8"/>
      <c r="G52" s="8"/>
      <c r="H52" s="8"/>
    </row>
    <row r="53" spans="1:8" x14ac:dyDescent="0.2">
      <c r="A53" s="8"/>
      <c r="B53" s="8"/>
      <c r="C53" s="8"/>
      <c r="D53" s="8"/>
      <c r="E53" s="8"/>
      <c r="F53" s="8"/>
      <c r="G53" s="8"/>
      <c r="H53" s="8"/>
    </row>
    <row r="54" spans="1:8" x14ac:dyDescent="0.2">
      <c r="A54" s="8"/>
      <c r="B54" s="8"/>
      <c r="C54" s="8"/>
      <c r="D54" s="8"/>
      <c r="E54" s="8"/>
      <c r="F54" s="8"/>
      <c r="G54" s="8"/>
      <c r="H54" s="8"/>
    </row>
    <row r="55" spans="1:8" x14ac:dyDescent="0.2">
      <c r="A55" s="8"/>
      <c r="B55" s="8"/>
      <c r="C55" s="8"/>
      <c r="D55" s="8"/>
      <c r="E55" s="8"/>
      <c r="F55" s="8"/>
      <c r="G55" s="8"/>
      <c r="H55" s="8"/>
    </row>
    <row r="56" spans="1:8" x14ac:dyDescent="0.2">
      <c r="A56" s="8"/>
      <c r="B56" s="8"/>
      <c r="C56" s="8"/>
      <c r="D56" s="8"/>
      <c r="E56" s="8"/>
      <c r="F56" s="8"/>
      <c r="G56" s="8"/>
      <c r="H56" s="8"/>
    </row>
    <row r="57" spans="1:8" x14ac:dyDescent="0.2">
      <c r="A57" s="8"/>
      <c r="B57" s="8"/>
      <c r="C57" s="8"/>
      <c r="D57" s="8"/>
      <c r="E57" s="8"/>
      <c r="F57" s="8"/>
      <c r="G57" s="8"/>
      <c r="H57" s="8"/>
    </row>
    <row r="58" spans="1:8" x14ac:dyDescent="0.2">
      <c r="A58" s="8"/>
      <c r="B58" s="8"/>
      <c r="C58" s="8"/>
      <c r="D58" s="8"/>
      <c r="E58" s="8"/>
      <c r="F58" s="8"/>
      <c r="G58" s="8"/>
      <c r="H58" s="8"/>
    </row>
    <row r="59" spans="1:8" x14ac:dyDescent="0.2">
      <c r="A59" s="8"/>
      <c r="B59" s="8"/>
      <c r="C59" s="8"/>
      <c r="D59" s="8"/>
      <c r="E59" s="8"/>
      <c r="F59" s="8"/>
      <c r="G59" s="8"/>
      <c r="H59" s="8"/>
    </row>
    <row r="60" spans="1:8" x14ac:dyDescent="0.2">
      <c r="A60" s="8"/>
      <c r="B60" s="8"/>
      <c r="C60" s="8"/>
      <c r="D60" s="8"/>
      <c r="E60" s="8"/>
      <c r="F60" s="8"/>
      <c r="G60" s="8"/>
      <c r="H60" s="8"/>
    </row>
    <row r="61" spans="1:8" x14ac:dyDescent="0.2">
      <c r="A61" s="8"/>
      <c r="B61" s="8"/>
      <c r="C61" s="8"/>
      <c r="D61" s="8"/>
      <c r="E61" s="8"/>
      <c r="F61" s="8"/>
      <c r="G61" s="8"/>
      <c r="H61" s="8"/>
    </row>
    <row r="62" spans="1:8" x14ac:dyDescent="0.2">
      <c r="A62" s="8"/>
      <c r="B62" s="8"/>
      <c r="C62" s="8"/>
      <c r="D62" s="8"/>
      <c r="E62" s="8"/>
      <c r="F62" s="8"/>
      <c r="G62" s="8"/>
      <c r="H62" s="8"/>
    </row>
    <row r="63" spans="1:8" x14ac:dyDescent="0.2">
      <c r="A63" s="8"/>
      <c r="B63" s="8"/>
      <c r="C63" s="8"/>
      <c r="D63" s="8"/>
      <c r="E63" s="8"/>
      <c r="F63" s="8"/>
      <c r="G63" s="8"/>
      <c r="H63" s="8"/>
    </row>
    <row r="64" spans="1:8" x14ac:dyDescent="0.2">
      <c r="A64" s="8"/>
      <c r="B64" s="8"/>
      <c r="C64" s="8"/>
      <c r="D64" s="8"/>
      <c r="E64" s="8"/>
      <c r="F64" s="8"/>
      <c r="G64" s="8"/>
      <c r="H64" s="8"/>
    </row>
    <row r="65" spans="1:8" x14ac:dyDescent="0.2">
      <c r="A65" s="8"/>
      <c r="B65" s="8"/>
      <c r="C65" s="8"/>
      <c r="D65" s="8"/>
      <c r="E65" s="8"/>
      <c r="F65" s="8"/>
      <c r="G65" s="8"/>
      <c r="H65" s="8"/>
    </row>
    <row r="66" spans="1:8" x14ac:dyDescent="0.2">
      <c r="A66" s="8"/>
      <c r="B66" s="8"/>
      <c r="C66" s="8"/>
      <c r="D66" s="8"/>
      <c r="E66" s="8"/>
      <c r="F66" s="8"/>
      <c r="G66" s="8"/>
      <c r="H66" s="8"/>
    </row>
    <row r="67" spans="1:8" x14ac:dyDescent="0.2">
      <c r="A67" s="8"/>
      <c r="B67" s="8"/>
      <c r="C67" s="8"/>
      <c r="D67" s="8"/>
      <c r="E67" s="8"/>
      <c r="F67" s="8"/>
      <c r="G67" s="8"/>
      <c r="H67" s="8"/>
    </row>
    <row r="68" spans="1:8" x14ac:dyDescent="0.2">
      <c r="A68" s="8"/>
      <c r="B68" s="8"/>
      <c r="C68" s="8"/>
      <c r="D68" s="8"/>
      <c r="E68" s="8"/>
      <c r="F68" s="8"/>
      <c r="G68" s="8"/>
      <c r="H68" s="8"/>
    </row>
    <row r="69" spans="1:8" x14ac:dyDescent="0.2">
      <c r="A69" s="8"/>
      <c r="B69" s="8"/>
      <c r="C69" s="8"/>
      <c r="D69" s="8"/>
      <c r="E69" s="8"/>
      <c r="F69" s="8"/>
      <c r="G69" s="8"/>
      <c r="H69" s="8"/>
    </row>
    <row r="70" spans="1:8" x14ac:dyDescent="0.2">
      <c r="A70" s="8"/>
      <c r="B70" s="8"/>
      <c r="C70" s="8"/>
      <c r="D70" s="8"/>
      <c r="E70" s="8"/>
      <c r="F70" s="8"/>
      <c r="G70" s="8"/>
      <c r="H70" s="8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zoomScale="115" zoomScaleNormal="115" workbookViewId="0">
      <selection activeCell="B7" sqref="B7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2" t="s">
        <v>85</v>
      </c>
      <c r="B4" s="31"/>
      <c r="C4" s="31"/>
      <c r="D4" s="31"/>
    </row>
    <row r="5" spans="1:10" x14ac:dyDescent="0.25">
      <c r="A5" s="41" t="s">
        <v>44</v>
      </c>
      <c r="B5" s="31"/>
      <c r="C5" s="31"/>
      <c r="D5" s="31"/>
    </row>
    <row r="9" spans="1:10" x14ac:dyDescent="0.25">
      <c r="A9" s="215" t="s">
        <v>45</v>
      </c>
      <c r="B9" s="215"/>
      <c r="C9" s="215"/>
      <c r="D9" s="215"/>
    </row>
    <row r="10" spans="1:10" x14ac:dyDescent="0.25">
      <c r="A10" s="216" t="s">
        <v>84</v>
      </c>
      <c r="B10" s="216"/>
      <c r="C10" s="216"/>
      <c r="D10" s="216"/>
    </row>
    <row r="11" spans="1:10" x14ac:dyDescent="0.25">
      <c r="A11" s="32" t="s">
        <v>46</v>
      </c>
      <c r="B11" s="33" t="s">
        <v>47</v>
      </c>
      <c r="C11" s="32"/>
      <c r="D11" s="32"/>
      <c r="G11" t="s">
        <v>74</v>
      </c>
      <c r="H11" t="s">
        <v>75</v>
      </c>
      <c r="J11" t="s">
        <v>76</v>
      </c>
    </row>
    <row r="12" spans="1:10" x14ac:dyDescent="0.25">
      <c r="A12" s="34" t="s">
        <v>50</v>
      </c>
      <c r="B12" s="35">
        <v>46.5</v>
      </c>
      <c r="C12" s="35"/>
      <c r="D12" s="35"/>
      <c r="G12" s="5"/>
      <c r="H12" s="5"/>
      <c r="J12" t="s">
        <v>77</v>
      </c>
    </row>
    <row r="13" spans="1:10" x14ac:dyDescent="0.25">
      <c r="A13" s="34" t="s">
        <v>51</v>
      </c>
      <c r="B13" s="35">
        <v>30.5</v>
      </c>
      <c r="C13" s="35"/>
      <c r="D13" s="35"/>
      <c r="G13" s="5"/>
      <c r="H13" s="5"/>
      <c r="J13" t="s">
        <v>79</v>
      </c>
    </row>
    <row r="14" spans="1:10" x14ac:dyDescent="0.25">
      <c r="A14" s="34" t="s">
        <v>52</v>
      </c>
      <c r="B14" s="35">
        <v>28.5</v>
      </c>
      <c r="C14" s="35"/>
      <c r="D14" s="35"/>
      <c r="G14" s="5"/>
      <c r="H14" s="5"/>
    </row>
    <row r="15" spans="1:10" x14ac:dyDescent="0.25">
      <c r="A15" s="34" t="s">
        <v>53</v>
      </c>
      <c r="B15" s="35">
        <v>22</v>
      </c>
      <c r="C15" s="35"/>
      <c r="D15" s="35"/>
      <c r="G15" s="5"/>
      <c r="H15" s="5"/>
    </row>
    <row r="16" spans="1:10" x14ac:dyDescent="0.25">
      <c r="A16" s="34" t="s">
        <v>54</v>
      </c>
      <c r="B16" s="35">
        <v>18</v>
      </c>
      <c r="C16" s="35"/>
      <c r="D16" s="35"/>
      <c r="G16" s="5"/>
      <c r="H16" s="5"/>
    </row>
    <row r="17" spans="1:8" x14ac:dyDescent="0.25">
      <c r="A17" s="34" t="s">
        <v>55</v>
      </c>
      <c r="B17" s="35">
        <v>16</v>
      </c>
      <c r="C17" s="35"/>
      <c r="D17" s="35"/>
      <c r="G17" s="5"/>
      <c r="H17" s="5"/>
    </row>
    <row r="18" spans="1:8" x14ac:dyDescent="0.25">
      <c r="A18" s="34"/>
      <c r="B18" s="35"/>
      <c r="C18" s="35"/>
      <c r="D18" s="35"/>
      <c r="G18" s="5"/>
      <c r="H18" s="5"/>
    </row>
    <row r="19" spans="1:8" x14ac:dyDescent="0.25">
      <c r="A19" s="32" t="s">
        <v>46</v>
      </c>
      <c r="B19" s="32" t="s">
        <v>48</v>
      </c>
      <c r="C19" s="35"/>
      <c r="D19" s="35"/>
      <c r="G19" s="5"/>
      <c r="H19" s="5"/>
    </row>
    <row r="20" spans="1:8" x14ac:dyDescent="0.25">
      <c r="A20" s="34" t="s">
        <v>50</v>
      </c>
      <c r="B20" s="35">
        <v>8092</v>
      </c>
      <c r="C20" s="35"/>
      <c r="D20" s="35"/>
      <c r="G20" s="5"/>
      <c r="H20" s="5"/>
    </row>
    <row r="21" spans="1:8" x14ac:dyDescent="0.25">
      <c r="A21" s="34" t="s">
        <v>51</v>
      </c>
      <c r="B21" s="35">
        <v>5318</v>
      </c>
      <c r="C21" s="35"/>
      <c r="D21" s="35"/>
      <c r="G21" s="5"/>
      <c r="H21" s="5"/>
    </row>
    <row r="22" spans="1:8" x14ac:dyDescent="0.25">
      <c r="A22" s="34" t="s">
        <v>52</v>
      </c>
      <c r="B22" s="35">
        <v>4969</v>
      </c>
      <c r="C22" s="35"/>
      <c r="D22" s="35"/>
      <c r="G22" s="5"/>
      <c r="H22" s="5"/>
    </row>
    <row r="23" spans="1:8" x14ac:dyDescent="0.25">
      <c r="A23" s="34" t="s">
        <v>53</v>
      </c>
      <c r="B23" s="35">
        <v>3787</v>
      </c>
      <c r="C23" s="35"/>
      <c r="D23" s="35"/>
      <c r="G23" s="5"/>
      <c r="H23" s="5"/>
    </row>
    <row r="24" spans="1:8" x14ac:dyDescent="0.25">
      <c r="A24" s="34" t="s">
        <v>54</v>
      </c>
      <c r="B24" s="35">
        <v>3109</v>
      </c>
      <c r="C24" s="35"/>
      <c r="D24" s="35"/>
      <c r="G24" s="5"/>
      <c r="H24" s="5"/>
    </row>
    <row r="25" spans="1:8" x14ac:dyDescent="0.25">
      <c r="A25" s="34" t="s">
        <v>55</v>
      </c>
      <c r="B25" s="35">
        <v>2771</v>
      </c>
      <c r="C25" s="35"/>
      <c r="D25" s="35"/>
      <c r="G25" s="5"/>
      <c r="H25" s="5"/>
    </row>
    <row r="26" spans="1:8" x14ac:dyDescent="0.25">
      <c r="A26" s="34"/>
      <c r="B26" s="35"/>
      <c r="C26" s="35"/>
      <c r="D26" s="35"/>
      <c r="G26" s="5"/>
      <c r="H26" s="5"/>
    </row>
    <row r="27" spans="1:8" x14ac:dyDescent="0.25">
      <c r="A27" s="32" t="s">
        <v>46</v>
      </c>
      <c r="B27" s="32" t="s">
        <v>49</v>
      </c>
      <c r="C27" s="35"/>
      <c r="D27" s="35"/>
      <c r="G27" s="5"/>
      <c r="H27" s="5"/>
    </row>
    <row r="28" spans="1:8" x14ac:dyDescent="0.25">
      <c r="A28" s="34" t="s">
        <v>50</v>
      </c>
      <c r="B28" s="35">
        <v>97102</v>
      </c>
      <c r="C28" s="35"/>
      <c r="D28" s="35"/>
      <c r="G28" s="5"/>
      <c r="H28" s="5"/>
    </row>
    <row r="29" spans="1:8" x14ac:dyDescent="0.25">
      <c r="A29" s="34" t="s">
        <v>51</v>
      </c>
      <c r="B29" s="35">
        <v>63818</v>
      </c>
      <c r="C29" s="35"/>
      <c r="D29" s="35"/>
      <c r="G29" s="5"/>
      <c r="H29" s="5"/>
    </row>
    <row r="30" spans="1:8" x14ac:dyDescent="0.25">
      <c r="A30" s="34" t="s">
        <v>52</v>
      </c>
      <c r="B30" s="35">
        <v>59633</v>
      </c>
      <c r="C30" s="35"/>
      <c r="D30" s="35"/>
      <c r="G30" s="5"/>
      <c r="H30" s="5"/>
    </row>
    <row r="31" spans="1:8" x14ac:dyDescent="0.25">
      <c r="A31" s="34" t="s">
        <v>53</v>
      </c>
      <c r="B31" s="35">
        <v>45445</v>
      </c>
      <c r="C31" s="35"/>
      <c r="D31" s="35"/>
      <c r="G31" s="5"/>
      <c r="H31" s="5"/>
    </row>
    <row r="32" spans="1:8" x14ac:dyDescent="0.25">
      <c r="A32" s="34" t="s">
        <v>54</v>
      </c>
      <c r="B32" s="35">
        <v>37314</v>
      </c>
      <c r="C32" s="35"/>
      <c r="D32" s="35"/>
      <c r="G32" s="5"/>
      <c r="H32" s="5"/>
    </row>
    <row r="33" spans="1:8" x14ac:dyDescent="0.25">
      <c r="A33" s="34" t="s">
        <v>55</v>
      </c>
      <c r="B33" s="35">
        <v>33257</v>
      </c>
      <c r="C33" s="35"/>
      <c r="D33" s="35"/>
      <c r="G33" s="5"/>
      <c r="H33" s="5"/>
    </row>
    <row r="34" spans="1:8" x14ac:dyDescent="0.25">
      <c r="A34" s="34"/>
      <c r="B34" s="35"/>
      <c r="C34" s="35"/>
      <c r="D34" s="35"/>
      <c r="G34" s="5"/>
      <c r="H34" s="5"/>
    </row>
    <row r="35" spans="1:8" x14ac:dyDescent="0.25">
      <c r="A35" s="36"/>
      <c r="B35" s="36"/>
      <c r="C35" s="37"/>
      <c r="D35" s="37"/>
      <c r="G35" s="5"/>
      <c r="H35" s="5"/>
    </row>
    <row r="36" spans="1:8" x14ac:dyDescent="0.25">
      <c r="A36" s="216" t="s">
        <v>56</v>
      </c>
      <c r="B36" s="216"/>
      <c r="C36" s="216"/>
      <c r="D36" s="216"/>
      <c r="G36" s="5"/>
      <c r="H36" s="5"/>
    </row>
    <row r="37" spans="1:8" x14ac:dyDescent="0.25">
      <c r="A37" s="32" t="s">
        <v>46</v>
      </c>
      <c r="B37" s="33" t="s">
        <v>47</v>
      </c>
      <c r="C37" s="32"/>
      <c r="D37" s="32"/>
      <c r="G37" s="5"/>
      <c r="H37" s="5"/>
    </row>
    <row r="38" spans="1:8" x14ac:dyDescent="0.25">
      <c r="A38" s="34" t="s">
        <v>50</v>
      </c>
      <c r="B38" s="35">
        <v>52.5</v>
      </c>
      <c r="C38" s="35"/>
      <c r="D38" s="35"/>
      <c r="G38" s="5"/>
      <c r="H38" s="5"/>
    </row>
    <row r="39" spans="1:8" x14ac:dyDescent="0.25">
      <c r="A39" s="34" t="s">
        <v>51</v>
      </c>
      <c r="B39" s="35">
        <v>34.5</v>
      </c>
      <c r="C39" s="35"/>
      <c r="D39" s="35"/>
      <c r="G39" s="5"/>
      <c r="H39" s="5"/>
    </row>
    <row r="40" spans="1:8" x14ac:dyDescent="0.25">
      <c r="A40" s="34" t="s">
        <v>52</v>
      </c>
      <c r="B40" s="35">
        <v>32</v>
      </c>
      <c r="C40" s="35"/>
      <c r="D40" s="35"/>
      <c r="G40" s="5"/>
      <c r="H40" s="5"/>
    </row>
    <row r="41" spans="1:8" x14ac:dyDescent="0.25">
      <c r="A41" s="34" t="s">
        <v>53</v>
      </c>
      <c r="B41" s="35">
        <v>24.5</v>
      </c>
      <c r="C41" s="35"/>
      <c r="D41" s="35"/>
      <c r="G41" s="5"/>
      <c r="H41" s="5"/>
    </row>
    <row r="42" spans="1:8" x14ac:dyDescent="0.25">
      <c r="A42" s="34" t="s">
        <v>54</v>
      </c>
      <c r="B42" s="35">
        <v>20</v>
      </c>
      <c r="C42" s="35"/>
      <c r="D42" s="35"/>
      <c r="G42" s="5"/>
      <c r="H42" s="5"/>
    </row>
    <row r="43" spans="1:8" x14ac:dyDescent="0.25">
      <c r="A43" s="34" t="s">
        <v>55</v>
      </c>
      <c r="B43" s="35">
        <v>18</v>
      </c>
      <c r="C43" s="35"/>
      <c r="D43" s="35"/>
      <c r="G43" s="5"/>
      <c r="H43" s="5"/>
    </row>
    <row r="45" spans="1:8" x14ac:dyDescent="0.25">
      <c r="A45" s="32" t="s">
        <v>46</v>
      </c>
      <c r="B45" s="32" t="s">
        <v>48</v>
      </c>
    </row>
    <row r="46" spans="1:8" x14ac:dyDescent="0.25">
      <c r="A46" s="34" t="s">
        <v>50</v>
      </c>
      <c r="B46" s="35">
        <v>9103</v>
      </c>
    </row>
    <row r="47" spans="1:8" x14ac:dyDescent="0.25">
      <c r="A47" s="34" t="s">
        <v>51</v>
      </c>
      <c r="B47" s="35">
        <v>5983</v>
      </c>
    </row>
    <row r="48" spans="1:8" x14ac:dyDescent="0.25">
      <c r="A48" s="34" t="s">
        <v>52</v>
      </c>
      <c r="B48" s="35">
        <v>5591</v>
      </c>
    </row>
    <row r="49" spans="1:2" x14ac:dyDescent="0.25">
      <c r="A49" s="34" t="s">
        <v>53</v>
      </c>
      <c r="B49" s="35">
        <v>4260</v>
      </c>
    </row>
    <row r="50" spans="1:2" x14ac:dyDescent="0.25">
      <c r="A50" s="34" t="s">
        <v>54</v>
      </c>
      <c r="B50" s="35">
        <v>3498</v>
      </c>
    </row>
    <row r="51" spans="1:2" x14ac:dyDescent="0.25">
      <c r="A51" s="34" t="s">
        <v>55</v>
      </c>
      <c r="B51" s="35">
        <v>3118</v>
      </c>
    </row>
    <row r="53" spans="1:2" x14ac:dyDescent="0.25">
      <c r="A53" s="32" t="s">
        <v>46</v>
      </c>
      <c r="B53" s="32" t="s">
        <v>49</v>
      </c>
    </row>
    <row r="54" spans="1:2" x14ac:dyDescent="0.25">
      <c r="A54" s="34" t="s">
        <v>50</v>
      </c>
      <c r="B54" s="35">
        <v>0</v>
      </c>
    </row>
    <row r="55" spans="1:2" x14ac:dyDescent="0.25">
      <c r="A55" s="34" t="s">
        <v>51</v>
      </c>
      <c r="B55" s="35">
        <v>0</v>
      </c>
    </row>
    <row r="56" spans="1:2" x14ac:dyDescent="0.25">
      <c r="A56" s="34" t="s">
        <v>52</v>
      </c>
      <c r="B56" s="35">
        <v>0</v>
      </c>
    </row>
    <row r="57" spans="1:2" x14ac:dyDescent="0.25">
      <c r="A57" s="34" t="s">
        <v>53</v>
      </c>
      <c r="B57" s="35">
        <v>0</v>
      </c>
    </row>
    <row r="58" spans="1:2" x14ac:dyDescent="0.25">
      <c r="A58" s="34" t="s">
        <v>54</v>
      </c>
      <c r="B58" s="35">
        <v>0</v>
      </c>
    </row>
    <row r="59" spans="1:2" x14ac:dyDescent="0.25">
      <c r="A59" s="34" t="s">
        <v>55</v>
      </c>
      <c r="B59" s="35">
        <v>0</v>
      </c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5"/>
  <sheetViews>
    <sheetView showGridLines="0" zoomScale="90" zoomScaleNormal="90" workbookViewId="0">
      <selection activeCell="E25" sqref="E25"/>
    </sheetView>
  </sheetViews>
  <sheetFormatPr baseColWidth="10" defaultRowHeight="14.25" x14ac:dyDescent="0.2"/>
  <cols>
    <col min="1" max="1" width="5.28515625" style="44" customWidth="1"/>
    <col min="2" max="2" width="19.7109375" style="44" customWidth="1"/>
    <col min="3" max="4" width="23.7109375" style="44" customWidth="1"/>
    <col min="5" max="5" width="20.85546875" style="44" customWidth="1"/>
    <col min="6" max="6" width="14.42578125" style="44" customWidth="1"/>
    <col min="7" max="7" width="17.42578125" style="44" customWidth="1"/>
    <col min="8" max="8" width="13.28515625" style="44" customWidth="1"/>
    <col min="9" max="9" width="13.7109375" style="44" customWidth="1"/>
    <col min="10" max="11" width="16.42578125" style="44" customWidth="1"/>
    <col min="12" max="12" width="49" style="45" customWidth="1"/>
    <col min="13" max="13" width="8.140625" style="45" customWidth="1"/>
    <col min="14" max="17" width="11.42578125" style="45"/>
    <col min="18" max="16384" width="11.42578125" style="44"/>
  </cols>
  <sheetData>
    <row r="3" spans="1:17" s="47" customFormat="1" ht="15" x14ac:dyDescent="0.25">
      <c r="A3" s="220" t="str">
        <f>"zahlenmäßiger Nachweis - Anlage 3 zum Auszahlungsantrag Nr." &amp; " " &amp; Gesamtübersicht!$C$3</f>
        <v xml:space="preserve">zahlenmäßiger Nachweis - Anlage 3 zum Auszahlungsantrag Nr. 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46"/>
      <c r="N3" s="46"/>
      <c r="O3" s="46"/>
      <c r="P3" s="46"/>
      <c r="Q3" s="46"/>
    </row>
    <row r="4" spans="1:17" s="46" customFormat="1" ht="1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7" s="47" customFormat="1" ht="15" x14ac:dyDescent="0.25">
      <c r="A5" s="49"/>
      <c r="B5" s="50"/>
      <c r="C5" s="50"/>
      <c r="D5" s="50"/>
      <c r="E5" s="51"/>
      <c r="F5" s="51"/>
      <c r="G5" s="52"/>
      <c r="L5" s="53" t="s">
        <v>25</v>
      </c>
      <c r="M5" s="46"/>
      <c r="N5" s="46"/>
      <c r="O5" s="46"/>
      <c r="P5" s="46"/>
      <c r="Q5" s="46"/>
    </row>
    <row r="6" spans="1:17" s="47" customFormat="1" ht="15" customHeight="1" x14ac:dyDescent="0.25">
      <c r="A6" s="200" t="s">
        <v>40</v>
      </c>
      <c r="B6" s="200"/>
      <c r="C6" s="200"/>
      <c r="D6" s="200"/>
      <c r="E6" s="197">
        <f>Gesamtübersicht!$B$7</f>
        <v>0</v>
      </c>
      <c r="F6" s="198"/>
      <c r="G6" s="198"/>
      <c r="H6" s="198"/>
      <c r="I6" s="198"/>
      <c r="J6" s="199"/>
      <c r="M6" s="46"/>
      <c r="N6" s="46"/>
      <c r="O6" s="46"/>
      <c r="P6" s="46"/>
      <c r="Q6" s="46"/>
    </row>
    <row r="7" spans="1:17" s="47" customFormat="1" ht="15" customHeight="1" x14ac:dyDescent="0.25">
      <c r="A7" s="200" t="s">
        <v>3</v>
      </c>
      <c r="B7" s="200"/>
      <c r="C7" s="200"/>
      <c r="D7" s="200"/>
      <c r="E7" s="197">
        <f>Gesamtübersicht!$B$9</f>
        <v>0</v>
      </c>
      <c r="F7" s="198"/>
      <c r="G7" s="198"/>
      <c r="H7" s="198"/>
      <c r="I7" s="198"/>
      <c r="J7" s="199"/>
      <c r="K7" s="45"/>
      <c r="L7" s="45"/>
      <c r="Q7" s="46"/>
    </row>
    <row r="8" spans="1:17" s="47" customFormat="1" ht="15" x14ac:dyDescent="0.25">
      <c r="A8" s="196" t="s">
        <v>58</v>
      </c>
      <c r="B8" s="196"/>
      <c r="C8" s="196"/>
      <c r="D8" s="196"/>
      <c r="E8" s="217">
        <f>Gesamtübersicht!$B$10</f>
        <v>0</v>
      </c>
      <c r="F8" s="218"/>
      <c r="G8" s="218"/>
      <c r="H8" s="218"/>
      <c r="I8" s="218"/>
      <c r="J8" s="219"/>
      <c r="M8" s="46"/>
      <c r="N8" s="46"/>
      <c r="O8" s="46"/>
      <c r="P8" s="46"/>
      <c r="Q8" s="46"/>
    </row>
    <row r="9" spans="1:17" s="47" customFormat="1" ht="15.75" x14ac:dyDescent="0.25">
      <c r="A9" s="49"/>
      <c r="B9" s="50"/>
      <c r="C9" s="50"/>
      <c r="D9" s="50"/>
      <c r="E9" s="51"/>
      <c r="F9" s="51"/>
      <c r="G9" s="52"/>
      <c r="H9" s="159"/>
      <c r="I9" s="45"/>
      <c r="J9" s="45"/>
      <c r="K9" s="45"/>
      <c r="L9" s="45"/>
      <c r="M9" s="46"/>
      <c r="N9" s="46"/>
      <c r="O9" s="46"/>
      <c r="P9" s="46"/>
      <c r="Q9" s="46"/>
    </row>
    <row r="10" spans="1:17" s="162" customFormat="1" ht="45.75" customHeight="1" x14ac:dyDescent="0.25">
      <c r="A10" s="221" t="s">
        <v>0</v>
      </c>
      <c r="B10" s="227" t="s">
        <v>19</v>
      </c>
      <c r="C10" s="227" t="s">
        <v>18</v>
      </c>
      <c r="D10" s="221" t="s">
        <v>103</v>
      </c>
      <c r="E10" s="221" t="s">
        <v>20</v>
      </c>
      <c r="F10" s="221" t="s">
        <v>104</v>
      </c>
      <c r="G10" s="221" t="s">
        <v>105</v>
      </c>
      <c r="H10" s="160" t="s">
        <v>106</v>
      </c>
      <c r="I10" s="221" t="s">
        <v>42</v>
      </c>
      <c r="J10" s="160" t="s">
        <v>107</v>
      </c>
      <c r="K10" s="160" t="s">
        <v>108</v>
      </c>
      <c r="L10" s="221" t="s">
        <v>9</v>
      </c>
      <c r="M10" s="161"/>
      <c r="O10" s="161"/>
      <c r="P10" s="161"/>
      <c r="Q10" s="161"/>
    </row>
    <row r="11" spans="1:17" ht="45.75" customHeight="1" x14ac:dyDescent="0.2">
      <c r="A11" s="222"/>
      <c r="B11" s="228"/>
      <c r="C11" s="228"/>
      <c r="D11" s="222"/>
      <c r="E11" s="222"/>
      <c r="F11" s="222"/>
      <c r="G11" s="222"/>
      <c r="H11" s="163" t="s">
        <v>4</v>
      </c>
      <c r="I11" s="222"/>
      <c r="J11" s="163" t="s">
        <v>4</v>
      </c>
      <c r="K11" s="163" t="s">
        <v>4</v>
      </c>
      <c r="L11" s="223"/>
    </row>
    <row r="12" spans="1:17" ht="14.25" hidden="1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7" s="179" customFormat="1" x14ac:dyDescent="0.2">
      <c r="A13" s="168">
        <f t="shared" ref="A13:A32" si="0">ROW()-12</f>
        <v>1</v>
      </c>
      <c r="B13" s="169"/>
      <c r="C13" s="169"/>
      <c r="D13" s="170"/>
      <c r="E13" s="171"/>
      <c r="F13" s="172"/>
      <c r="G13" s="173"/>
      <c r="H13" s="174"/>
      <c r="I13" s="175"/>
      <c r="J13" s="176">
        <f t="shared" ref="J13:J33" si="1">H13</f>
        <v>0</v>
      </c>
      <c r="K13" s="177"/>
      <c r="L13" s="178"/>
      <c r="M13" s="158"/>
      <c r="N13" s="158"/>
      <c r="O13" s="158"/>
      <c r="P13" s="158"/>
      <c r="Q13" s="158"/>
    </row>
    <row r="14" spans="1:17" s="179" customFormat="1" x14ac:dyDescent="0.2">
      <c r="A14" s="168">
        <f t="shared" si="0"/>
        <v>2</v>
      </c>
      <c r="B14" s="169"/>
      <c r="C14" s="169"/>
      <c r="D14" s="170"/>
      <c r="E14" s="171"/>
      <c r="F14" s="172"/>
      <c r="G14" s="173"/>
      <c r="H14" s="174"/>
      <c r="I14" s="175"/>
      <c r="J14" s="176">
        <f t="shared" si="1"/>
        <v>0</v>
      </c>
      <c r="K14" s="177"/>
      <c r="L14" s="178"/>
      <c r="M14" s="158"/>
      <c r="N14" s="158"/>
      <c r="O14" s="158"/>
      <c r="P14" s="158"/>
      <c r="Q14" s="158"/>
    </row>
    <row r="15" spans="1:17" s="179" customFormat="1" x14ac:dyDescent="0.2">
      <c r="A15" s="168">
        <f t="shared" si="0"/>
        <v>3</v>
      </c>
      <c r="B15" s="169"/>
      <c r="C15" s="169"/>
      <c r="D15" s="170"/>
      <c r="E15" s="171"/>
      <c r="F15" s="172"/>
      <c r="G15" s="173"/>
      <c r="H15" s="174"/>
      <c r="I15" s="175"/>
      <c r="J15" s="176">
        <f t="shared" si="1"/>
        <v>0</v>
      </c>
      <c r="K15" s="177"/>
      <c r="L15" s="178"/>
      <c r="M15" s="158"/>
      <c r="N15" s="158"/>
      <c r="O15" s="158"/>
      <c r="P15" s="158"/>
      <c r="Q15" s="158"/>
    </row>
    <row r="16" spans="1:17" s="179" customFormat="1" x14ac:dyDescent="0.2">
      <c r="A16" s="168">
        <f t="shared" si="0"/>
        <v>4</v>
      </c>
      <c r="B16" s="169"/>
      <c r="C16" s="169"/>
      <c r="D16" s="170"/>
      <c r="E16" s="171"/>
      <c r="F16" s="172"/>
      <c r="G16" s="173"/>
      <c r="H16" s="174"/>
      <c r="I16" s="175"/>
      <c r="J16" s="176">
        <f t="shared" si="1"/>
        <v>0</v>
      </c>
      <c r="K16" s="177"/>
      <c r="L16" s="178"/>
      <c r="M16" s="158"/>
      <c r="N16" s="158"/>
      <c r="O16" s="158"/>
      <c r="P16" s="158"/>
      <c r="Q16" s="158"/>
    </row>
    <row r="17" spans="1:17" s="179" customFormat="1" x14ac:dyDescent="0.2">
      <c r="A17" s="168">
        <f t="shared" si="0"/>
        <v>5</v>
      </c>
      <c r="B17" s="169"/>
      <c r="C17" s="169"/>
      <c r="D17" s="170"/>
      <c r="E17" s="171"/>
      <c r="F17" s="172"/>
      <c r="G17" s="173"/>
      <c r="H17" s="174"/>
      <c r="I17" s="175"/>
      <c r="J17" s="176">
        <f t="shared" si="1"/>
        <v>0</v>
      </c>
      <c r="K17" s="177"/>
      <c r="L17" s="178"/>
      <c r="M17" s="158"/>
      <c r="N17" s="158"/>
      <c r="O17" s="158"/>
      <c r="P17" s="158"/>
      <c r="Q17" s="158"/>
    </row>
    <row r="18" spans="1:17" s="179" customFormat="1" x14ac:dyDescent="0.2">
      <c r="A18" s="168">
        <f t="shared" ref="A18:A23" si="2">ROW()-12</f>
        <v>6</v>
      </c>
      <c r="B18" s="169"/>
      <c r="C18" s="169"/>
      <c r="D18" s="170"/>
      <c r="E18" s="171"/>
      <c r="F18" s="172"/>
      <c r="G18" s="173"/>
      <c r="H18" s="174"/>
      <c r="I18" s="175"/>
      <c r="J18" s="176">
        <f t="shared" si="1"/>
        <v>0</v>
      </c>
      <c r="K18" s="177"/>
      <c r="L18" s="178"/>
      <c r="M18" s="158"/>
      <c r="N18" s="158"/>
      <c r="O18" s="158"/>
      <c r="P18" s="158"/>
      <c r="Q18" s="158"/>
    </row>
    <row r="19" spans="1:17" s="179" customFormat="1" x14ac:dyDescent="0.2">
      <c r="A19" s="168">
        <f t="shared" si="2"/>
        <v>7</v>
      </c>
      <c r="B19" s="169"/>
      <c r="C19" s="169"/>
      <c r="D19" s="170"/>
      <c r="E19" s="171"/>
      <c r="F19" s="172"/>
      <c r="G19" s="173"/>
      <c r="H19" s="174"/>
      <c r="I19" s="175"/>
      <c r="J19" s="176">
        <f t="shared" si="1"/>
        <v>0</v>
      </c>
      <c r="K19" s="177"/>
      <c r="L19" s="178"/>
      <c r="M19" s="158"/>
      <c r="N19" s="158"/>
      <c r="O19" s="158"/>
      <c r="P19" s="158"/>
      <c r="Q19" s="158"/>
    </row>
    <row r="20" spans="1:17" s="179" customFormat="1" x14ac:dyDescent="0.2">
      <c r="A20" s="168">
        <f t="shared" si="2"/>
        <v>8</v>
      </c>
      <c r="B20" s="169"/>
      <c r="C20" s="169"/>
      <c r="D20" s="170"/>
      <c r="E20" s="171"/>
      <c r="F20" s="172"/>
      <c r="G20" s="173"/>
      <c r="H20" s="174"/>
      <c r="I20" s="175"/>
      <c r="J20" s="176">
        <f t="shared" si="1"/>
        <v>0</v>
      </c>
      <c r="K20" s="177"/>
      <c r="L20" s="178"/>
      <c r="M20" s="158"/>
      <c r="N20" s="158"/>
      <c r="O20" s="158"/>
      <c r="P20" s="158"/>
      <c r="Q20" s="158"/>
    </row>
    <row r="21" spans="1:17" s="179" customFormat="1" x14ac:dyDescent="0.2">
      <c r="A21" s="180">
        <f t="shared" si="2"/>
        <v>9</v>
      </c>
      <c r="B21" s="181"/>
      <c r="C21" s="181"/>
      <c r="D21" s="182"/>
      <c r="E21" s="171"/>
      <c r="F21" s="183"/>
      <c r="G21" s="184"/>
      <c r="H21" s="185"/>
      <c r="I21" s="186"/>
      <c r="J21" s="187">
        <f>H21</f>
        <v>0</v>
      </c>
      <c r="K21" s="188"/>
      <c r="L21" s="189"/>
      <c r="M21" s="158"/>
      <c r="N21" s="158"/>
      <c r="O21" s="158"/>
      <c r="P21" s="158"/>
      <c r="Q21" s="158"/>
    </row>
    <row r="22" spans="1:17" s="179" customFormat="1" x14ac:dyDescent="0.2">
      <c r="A22" s="168">
        <f t="shared" si="2"/>
        <v>10</v>
      </c>
      <c r="B22" s="169"/>
      <c r="C22" s="169"/>
      <c r="D22" s="170"/>
      <c r="E22" s="171"/>
      <c r="F22" s="172"/>
      <c r="G22" s="173"/>
      <c r="H22" s="174"/>
      <c r="I22" s="175"/>
      <c r="J22" s="176">
        <f t="shared" si="1"/>
        <v>0</v>
      </c>
      <c r="K22" s="177"/>
      <c r="L22" s="178"/>
      <c r="M22" s="158"/>
      <c r="N22" s="158"/>
      <c r="O22" s="158"/>
      <c r="P22" s="158"/>
      <c r="Q22" s="158"/>
    </row>
    <row r="23" spans="1:17" s="179" customFormat="1" x14ac:dyDescent="0.2">
      <c r="A23" s="168">
        <f t="shared" si="2"/>
        <v>11</v>
      </c>
      <c r="B23" s="169"/>
      <c r="C23" s="169"/>
      <c r="D23" s="170"/>
      <c r="E23" s="171"/>
      <c r="F23" s="172"/>
      <c r="G23" s="173"/>
      <c r="H23" s="174"/>
      <c r="I23" s="175"/>
      <c r="J23" s="176">
        <f t="shared" si="1"/>
        <v>0</v>
      </c>
      <c r="K23" s="177"/>
      <c r="L23" s="178"/>
      <c r="M23" s="158"/>
      <c r="N23" s="158"/>
      <c r="O23" s="158"/>
      <c r="P23" s="158"/>
      <c r="Q23" s="158"/>
    </row>
    <row r="24" spans="1:17" s="179" customFormat="1" x14ac:dyDescent="0.2">
      <c r="A24" s="168">
        <f t="shared" si="0"/>
        <v>12</v>
      </c>
      <c r="B24" s="169"/>
      <c r="C24" s="169"/>
      <c r="D24" s="170"/>
      <c r="E24" s="171"/>
      <c r="F24" s="172"/>
      <c r="G24" s="173"/>
      <c r="H24" s="174"/>
      <c r="I24" s="175"/>
      <c r="J24" s="176">
        <f t="shared" si="1"/>
        <v>0</v>
      </c>
      <c r="K24" s="177"/>
      <c r="L24" s="178"/>
      <c r="M24" s="158"/>
      <c r="N24" s="158"/>
      <c r="O24" s="158"/>
      <c r="P24" s="158"/>
      <c r="Q24" s="158"/>
    </row>
    <row r="25" spans="1:17" s="179" customFormat="1" x14ac:dyDescent="0.2">
      <c r="A25" s="168">
        <f t="shared" si="0"/>
        <v>13</v>
      </c>
      <c r="B25" s="169"/>
      <c r="C25" s="169"/>
      <c r="D25" s="170"/>
      <c r="E25" s="171"/>
      <c r="F25" s="172"/>
      <c r="G25" s="173"/>
      <c r="H25" s="174"/>
      <c r="I25" s="175"/>
      <c r="J25" s="176">
        <f t="shared" si="1"/>
        <v>0</v>
      </c>
      <c r="K25" s="177"/>
      <c r="L25" s="178"/>
      <c r="M25" s="158"/>
      <c r="N25" s="158"/>
      <c r="O25" s="158"/>
      <c r="P25" s="158"/>
      <c r="Q25" s="158"/>
    </row>
    <row r="26" spans="1:17" s="179" customFormat="1" x14ac:dyDescent="0.2">
      <c r="A26" s="168">
        <f t="shared" si="0"/>
        <v>14</v>
      </c>
      <c r="B26" s="169"/>
      <c r="C26" s="169"/>
      <c r="D26" s="170"/>
      <c r="E26" s="171"/>
      <c r="F26" s="172"/>
      <c r="G26" s="173"/>
      <c r="H26" s="174"/>
      <c r="I26" s="175"/>
      <c r="J26" s="176">
        <f t="shared" si="1"/>
        <v>0</v>
      </c>
      <c r="K26" s="177"/>
      <c r="L26" s="178"/>
      <c r="M26" s="158"/>
      <c r="N26" s="158"/>
      <c r="O26" s="158"/>
      <c r="P26" s="158"/>
      <c r="Q26" s="158"/>
    </row>
    <row r="27" spans="1:17" s="179" customFormat="1" x14ac:dyDescent="0.2">
      <c r="A27" s="168">
        <f t="shared" si="0"/>
        <v>15</v>
      </c>
      <c r="B27" s="169"/>
      <c r="C27" s="169"/>
      <c r="D27" s="170"/>
      <c r="E27" s="171"/>
      <c r="F27" s="172"/>
      <c r="G27" s="173"/>
      <c r="H27" s="174"/>
      <c r="I27" s="175"/>
      <c r="J27" s="176">
        <f t="shared" si="1"/>
        <v>0</v>
      </c>
      <c r="K27" s="177"/>
      <c r="L27" s="178"/>
      <c r="M27" s="158"/>
      <c r="N27" s="158"/>
      <c r="O27" s="158"/>
      <c r="P27" s="158"/>
      <c r="Q27" s="158"/>
    </row>
    <row r="28" spans="1:17" s="179" customFormat="1" x14ac:dyDescent="0.2">
      <c r="A28" s="168">
        <f>ROW()-12</f>
        <v>16</v>
      </c>
      <c r="B28" s="169"/>
      <c r="C28" s="169"/>
      <c r="D28" s="170"/>
      <c r="E28" s="171"/>
      <c r="F28" s="172"/>
      <c r="G28" s="173"/>
      <c r="H28" s="174"/>
      <c r="I28" s="175"/>
      <c r="J28" s="176">
        <f t="shared" si="1"/>
        <v>0</v>
      </c>
      <c r="K28" s="177"/>
      <c r="L28" s="178"/>
      <c r="M28" s="158"/>
      <c r="N28" s="158"/>
      <c r="O28" s="158"/>
      <c r="P28" s="158"/>
      <c r="Q28" s="158"/>
    </row>
    <row r="29" spans="1:17" s="179" customFormat="1" x14ac:dyDescent="0.2">
      <c r="A29" s="168">
        <f>ROW()-12</f>
        <v>17</v>
      </c>
      <c r="B29" s="169"/>
      <c r="C29" s="169"/>
      <c r="D29" s="170"/>
      <c r="E29" s="171"/>
      <c r="F29" s="172"/>
      <c r="G29" s="173"/>
      <c r="H29" s="174"/>
      <c r="I29" s="175"/>
      <c r="J29" s="176">
        <f t="shared" si="1"/>
        <v>0</v>
      </c>
      <c r="K29" s="177"/>
      <c r="L29" s="178"/>
      <c r="M29" s="158"/>
      <c r="N29" s="158"/>
      <c r="O29" s="158"/>
      <c r="P29" s="158"/>
      <c r="Q29" s="158"/>
    </row>
    <row r="30" spans="1:17" s="179" customFormat="1" x14ac:dyDescent="0.2">
      <c r="A30" s="168">
        <f>ROW()-12</f>
        <v>18</v>
      </c>
      <c r="B30" s="169"/>
      <c r="C30" s="169"/>
      <c r="D30" s="170"/>
      <c r="E30" s="171"/>
      <c r="F30" s="172"/>
      <c r="G30" s="173"/>
      <c r="H30" s="174"/>
      <c r="I30" s="175"/>
      <c r="J30" s="176">
        <f t="shared" si="1"/>
        <v>0</v>
      </c>
      <c r="K30" s="177"/>
      <c r="L30" s="178"/>
      <c r="M30" s="158"/>
      <c r="N30" s="158"/>
      <c r="O30" s="158"/>
      <c r="P30" s="158"/>
      <c r="Q30" s="158"/>
    </row>
    <row r="31" spans="1:17" s="179" customFormat="1" x14ac:dyDescent="0.2">
      <c r="A31" s="168">
        <f>ROW()-12</f>
        <v>19</v>
      </c>
      <c r="B31" s="169"/>
      <c r="C31" s="169"/>
      <c r="D31" s="170"/>
      <c r="E31" s="171"/>
      <c r="F31" s="172"/>
      <c r="G31" s="173"/>
      <c r="H31" s="174"/>
      <c r="I31" s="175"/>
      <c r="J31" s="176">
        <f t="shared" si="1"/>
        <v>0</v>
      </c>
      <c r="K31" s="177"/>
      <c r="L31" s="178"/>
      <c r="M31" s="158"/>
      <c r="N31" s="158"/>
      <c r="O31" s="158"/>
      <c r="P31" s="158"/>
      <c r="Q31" s="158"/>
    </row>
    <row r="32" spans="1:17" s="179" customFormat="1" x14ac:dyDescent="0.2">
      <c r="A32" s="168">
        <f t="shared" si="0"/>
        <v>20</v>
      </c>
      <c r="B32" s="169"/>
      <c r="C32" s="169"/>
      <c r="D32" s="170"/>
      <c r="E32" s="171"/>
      <c r="F32" s="172"/>
      <c r="G32" s="173"/>
      <c r="H32" s="174"/>
      <c r="I32" s="175"/>
      <c r="J32" s="176">
        <f t="shared" si="1"/>
        <v>0</v>
      </c>
      <c r="K32" s="177"/>
      <c r="L32" s="178"/>
      <c r="M32" s="158"/>
      <c r="N32" s="158"/>
      <c r="O32" s="158"/>
      <c r="P32" s="158"/>
      <c r="Q32" s="158"/>
    </row>
    <row r="33" spans="1:17" s="179" customFormat="1" x14ac:dyDescent="0.2">
      <c r="A33" s="168">
        <f>ROW()-12</f>
        <v>21</v>
      </c>
      <c r="B33" s="169"/>
      <c r="C33" s="169"/>
      <c r="D33" s="170"/>
      <c r="E33" s="171"/>
      <c r="F33" s="172"/>
      <c r="G33" s="173"/>
      <c r="H33" s="174"/>
      <c r="I33" s="175"/>
      <c r="J33" s="176">
        <f t="shared" si="1"/>
        <v>0</v>
      </c>
      <c r="K33" s="177"/>
      <c r="L33" s="178"/>
      <c r="M33" s="158"/>
      <c r="N33" s="158"/>
      <c r="O33" s="158"/>
      <c r="P33" s="158"/>
      <c r="Q33" s="158"/>
    </row>
    <row r="34" spans="1:17" x14ac:dyDescent="0.2">
      <c r="A34" s="164"/>
      <c r="B34" s="164"/>
      <c r="C34" s="164"/>
      <c r="D34" s="164"/>
      <c r="E34" s="164"/>
      <c r="F34" s="164"/>
      <c r="G34" s="165" t="s">
        <v>24</v>
      </c>
      <c r="H34" s="145">
        <f>SUM(H13:H33)</f>
        <v>0</v>
      </c>
      <c r="J34" s="145">
        <f>SUM(J13:J33)</f>
        <v>0</v>
      </c>
      <c r="K34" s="145">
        <f>SUM(K13:K33)</f>
        <v>0</v>
      </c>
      <c r="L34" s="164"/>
    </row>
    <row r="35" spans="1:17" x14ac:dyDescent="0.2">
      <c r="A35" s="164"/>
      <c r="B35" s="164"/>
      <c r="C35" s="164"/>
      <c r="D35" s="164"/>
      <c r="E35" s="164"/>
      <c r="F35" s="164"/>
      <c r="G35" s="164"/>
      <c r="H35" s="166"/>
      <c r="I35" s="166"/>
      <c r="J35" s="164"/>
      <c r="K35" s="164"/>
      <c r="L35" s="164"/>
    </row>
    <row r="36" spans="1:17" ht="15" x14ac:dyDescent="0.2">
      <c r="A36" s="224" t="s">
        <v>109</v>
      </c>
      <c r="B36" s="225"/>
      <c r="C36" s="225"/>
      <c r="D36" s="225"/>
      <c r="E36" s="225"/>
      <c r="F36" s="225"/>
      <c r="G36" s="225"/>
      <c r="H36" s="225"/>
      <c r="I36" s="225"/>
      <c r="J36" s="167"/>
      <c r="K36" s="167"/>
    </row>
    <row r="37" spans="1:17" ht="21.75" customHeight="1" x14ac:dyDescent="0.2">
      <c r="A37" s="226" t="s">
        <v>110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</row>
    <row r="38" spans="1:17" x14ac:dyDescent="0.2">
      <c r="J38" s="45"/>
      <c r="K38" s="45"/>
    </row>
    <row r="39" spans="1:17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7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7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7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7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7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7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7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7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7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</sheetData>
  <sheetProtection algorithmName="SHA-512" hashValue="jXp2TDQLL+nKj+rXx2tQJPvswc0G75LLspa0M7kj3y72O5PzRP47tNUGiyUhQoFw9nzdj6GhBbOczLhJv6zZ6g==" saltValue="bTL0VhHVIoWNs9EAcKYApQ==" spinCount="100000" sheet="1" formatRows="0" insertRows="0" deleteRows="0"/>
  <mergeCells count="18">
    <mergeCell ref="G10:G11"/>
    <mergeCell ref="I10:I11"/>
    <mergeCell ref="L10:L11"/>
    <mergeCell ref="A36:I36"/>
    <mergeCell ref="A37:L37"/>
    <mergeCell ref="A10:A11"/>
    <mergeCell ref="B10:B11"/>
    <mergeCell ref="C10:C11"/>
    <mergeCell ref="D10:D11"/>
    <mergeCell ref="E10:E11"/>
    <mergeCell ref="F10:F11"/>
    <mergeCell ref="E8:J8"/>
    <mergeCell ref="A6:D6"/>
    <mergeCell ref="A7:D7"/>
    <mergeCell ref="A8:D8"/>
    <mergeCell ref="A3:L3"/>
    <mergeCell ref="E6:J6"/>
    <mergeCell ref="E7:J7"/>
  </mergeCells>
  <dataValidations count="4">
    <dataValidation allowBlank="1" showInputMessage="1" showErrorMessage="1" promptTitle="Art der Zahlung" prompt="Bitte geben Sie hier die Art der Zahlung bzw. den Bestandteil an._x000a_" sqref="D10:D11"/>
    <dataValidation showDropDown="1" showErrorMessage="1" errorTitle="Eingabe ungültig" error="Die hinterlegte Formel darf nicht überschrieben werden!" sqref="J13:K33"/>
    <dataValidation type="decimal" allowBlank="1" showInputMessage="1" showErrorMessage="1" sqref="F13:F33">
      <formula1>0</formula1>
      <formula2>100</formula2>
    </dataValidation>
    <dataValidation type="custom" allowBlank="1" showInputMessage="1" showErrorMessage="1" errorTitle="negativer Betrag notwendig" error="Bitte geben Sie den negativen Betrag an, der Ihnen erstattet wird." sqref="H13:H33">
      <formula1>IF(OR(D13="Erstattung gesetzlicher Umlagen",D13="nachträgliche Erstattung"),H13&lt;0,H13&gt;0)</formula1>
    </dataValidation>
  </dataValidation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headerFooter>
    <oddFooter>&amp;Lego.-KONZEPT&amp;Czahlenmäßiger Nachweis&amp;R
Stand 24.11.2023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NR'!$E$3:$E$7</xm:f>
          </x14:formula1>
          <xm:sqref>D13:D33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workbookViewId="0">
      <selection activeCell="E27" sqref="E27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C1" t="s">
        <v>23</v>
      </c>
      <c r="E1" t="s">
        <v>95</v>
      </c>
      <c r="F1" t="s">
        <v>33</v>
      </c>
      <c r="G1" t="s">
        <v>96</v>
      </c>
    </row>
    <row r="2" spans="1:11" ht="15.75" x14ac:dyDescent="0.25">
      <c r="A2" s="1" t="s">
        <v>11</v>
      </c>
      <c r="C2" t="s">
        <v>1</v>
      </c>
      <c r="G2" s="9">
        <v>0.4</v>
      </c>
      <c r="H2" s="5"/>
      <c r="K2" s="6"/>
    </row>
    <row r="3" spans="1:11" ht="15.75" x14ac:dyDescent="0.25">
      <c r="A3" s="1" t="s">
        <v>12</v>
      </c>
      <c r="C3" t="s">
        <v>2</v>
      </c>
      <c r="E3" t="s">
        <v>97</v>
      </c>
      <c r="F3" t="s">
        <v>31</v>
      </c>
      <c r="K3" s="6"/>
    </row>
    <row r="4" spans="1:11" ht="15.75" x14ac:dyDescent="0.25">
      <c r="A4" s="1" t="s">
        <v>13</v>
      </c>
      <c r="E4" t="s">
        <v>98</v>
      </c>
      <c r="F4" t="s">
        <v>32</v>
      </c>
      <c r="H4" s="5"/>
    </row>
    <row r="5" spans="1:11" ht="15.75" x14ac:dyDescent="0.25">
      <c r="A5" s="1" t="s">
        <v>14</v>
      </c>
      <c r="E5" t="s">
        <v>99</v>
      </c>
      <c r="F5" t="s">
        <v>34</v>
      </c>
      <c r="H5" s="5"/>
    </row>
    <row r="6" spans="1:11" ht="15.75" x14ac:dyDescent="0.25">
      <c r="A6" s="1" t="s">
        <v>15</v>
      </c>
      <c r="E6" t="s">
        <v>100</v>
      </c>
      <c r="H6" s="5"/>
    </row>
    <row r="7" spans="1:11" ht="15.75" x14ac:dyDescent="0.25">
      <c r="A7" s="1"/>
      <c r="E7" t="s">
        <v>101</v>
      </c>
    </row>
    <row r="8" spans="1:11" ht="15.75" x14ac:dyDescent="0.25">
      <c r="A8" s="1"/>
    </row>
    <row r="10" spans="1:11" x14ac:dyDescent="0.25">
      <c r="A10" t="s">
        <v>102</v>
      </c>
      <c r="E10" s="38"/>
    </row>
    <row r="11" spans="1:11" x14ac:dyDescent="0.25">
      <c r="A11" t="s">
        <v>87</v>
      </c>
      <c r="E11" s="38"/>
    </row>
    <row r="21" spans="1:7" x14ac:dyDescent="0.25">
      <c r="E21" s="27"/>
    </row>
    <row r="22" spans="1:7" x14ac:dyDescent="0.25">
      <c r="A22" s="4"/>
      <c r="B22" s="4"/>
      <c r="C22" s="4"/>
      <c r="D22" s="4"/>
      <c r="F22" s="4"/>
      <c r="G22" s="4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Personalkosten Unternehmen</vt:lpstr>
      <vt:lpstr>Einnahmen</vt:lpstr>
      <vt:lpstr>Grundlagen VKO</vt:lpstr>
      <vt:lpstr>Personalkosten Hochschule</vt:lpstr>
      <vt:lpstr>Auswahllisten und NR</vt:lpstr>
      <vt:lpstr>Einnahmen!Druckbereich</vt:lpstr>
      <vt:lpstr>Gesamtübersicht!Druckbereich</vt:lpstr>
      <vt:lpstr>'Personalkosten Hochschule'!Druckbereich</vt:lpstr>
      <vt:lpstr>'Personalkosten Unternehmen'!Druckbereich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Behrnd, Andy</cp:lastModifiedBy>
  <cp:lastPrinted>2023-11-27T07:25:40Z</cp:lastPrinted>
  <dcterms:created xsi:type="dcterms:W3CDTF">2019-01-16T12:42:22Z</dcterms:created>
  <dcterms:modified xsi:type="dcterms:W3CDTF">2023-11-27T08:28:56Z</dcterms:modified>
</cp:coreProperties>
</file>