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DieseArbeitsmappe" defaultThemeVersion="124226"/>
  <mc:AlternateContent xmlns:mc="http://schemas.openxmlformats.org/markup-compatibility/2006">
    <mc:Choice Requires="x15">
      <x15ac:absPath xmlns:x15ac="http://schemas.microsoft.com/office/spreadsheetml/2010/11/ac" url="L:\Produkte_PM\1_aktuell\REGIO AKTIV_ESF+_2021-2027\PRAXIS BO\8.1_Antrag\Entwürfe\"/>
    </mc:Choice>
  </mc:AlternateContent>
  <xr:revisionPtr revIDLastSave="0" documentId="8_{90FDBFB2-E43B-4441-BDC6-8B4C6BEA5C01}" xr6:coauthVersionLast="47" xr6:coauthVersionMax="47" xr10:uidLastSave="{00000000-0000-0000-0000-000000000000}"/>
  <bookViews>
    <workbookView xWindow="-28860" yWindow="15" windowWidth="28920" windowHeight="17520" tabRatio="622" activeTab="1" xr2:uid="{00000000-000D-0000-FFFF-FFFF00000000}"/>
  </bookViews>
  <sheets>
    <sheet name="Gesamtübersicht" sheetId="16" r:id="rId1"/>
    <sheet name="Finanzierungsplan" sheetId="10" r:id="rId2"/>
    <sheet name="Einzelkalk. Projektpersonal" sheetId="15" r:id="rId3"/>
    <sheet name="Ausgaben Projektpersonal" sheetId="11" r:id="rId4"/>
    <sheet name="Direkte Ausgaben" sheetId="6" r:id="rId5"/>
    <sheet name="Indirekte Ausgaben" sheetId="12" r:id="rId6"/>
  </sheets>
  <definedNames>
    <definedName name="_xlnm._FilterDatabase" localSheetId="1" hidden="1">Finanzierungsplan!#REF!</definedName>
    <definedName name="_IDVTrackerBlocked155_" hidden="1">0</definedName>
    <definedName name="_IDVTrackerEx155_" hidden="1">0</definedName>
    <definedName name="_IDVTrackerFreigabeDateiID155_" hidden="1">-1</definedName>
    <definedName name="_IDVTrackerFreigabeStatus155_" hidden="1">0</definedName>
    <definedName name="_IDVTrackerFreigabeVersion155_" hidden="1">-1</definedName>
    <definedName name="_IDVTrackerID155_" hidden="1">376638</definedName>
    <definedName name="_IDVTrackerMajorVersion155_" hidden="1">1</definedName>
    <definedName name="_IDVTrackerMinorVersion155_" hidden="1">0</definedName>
    <definedName name="_IDVTrackerVersion155_" hidden="1">13</definedName>
    <definedName name="_xlnm.Print_Area" localSheetId="3">'Ausgaben Projektpersonal'!$B$6:$AC$34</definedName>
    <definedName name="_xlnm.Print_Area" localSheetId="4">'Direkte Ausgaben'!$A$6:$AC$153</definedName>
    <definedName name="_xlnm.Print_Area" localSheetId="2">'Einzelkalk. Projektpersonal'!$A$1:$AC$1807</definedName>
    <definedName name="_xlnm.Print_Area" localSheetId="1">Finanzierungsplan!$A$1:$AC$60</definedName>
    <definedName name="_xlnm.Print_Area" localSheetId="5">'Indirekte Ausgaben'!$A$6:$AC$13</definedName>
    <definedName name="_xlnm.Print_Titles" localSheetId="3">'Ausgaben Projektpersonal'!$11:$11</definedName>
    <definedName name="Prozent">'Indirekte Ausgaben'!$A$15:$A$17</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X21" i="10" l="1"/>
  <c r="Y47" i="6"/>
  <c r="Y81" i="6"/>
  <c r="Y82" i="6"/>
  <c r="Y83" i="6"/>
  <c r="Y84" i="6"/>
  <c r="Y85" i="6"/>
  <c r="Y86" i="6"/>
  <c r="Y87" i="6"/>
  <c r="Y88" i="6"/>
  <c r="Y89" i="6"/>
  <c r="Y80" i="6"/>
  <c r="Y90" i="6"/>
  <c r="X23" i="10" s="1"/>
  <c r="Y72" i="6"/>
  <c r="Y71" i="6"/>
  <c r="Y70" i="6"/>
  <c r="Y73" i="6" s="1"/>
  <c r="X22" i="10" s="1"/>
  <c r="Y50" i="6" l="1"/>
  <c r="Y49" i="6"/>
  <c r="Y48" i="6"/>
  <c r="Y53" i="6"/>
  <c r="Y52" i="6"/>
  <c r="Y51" i="6"/>
  <c r="Y55" i="6"/>
  <c r="Y54" i="6"/>
  <c r="Y94" i="6" s="1"/>
  <c r="X24" i="10" s="1"/>
  <c r="Y101" i="6"/>
  <c r="Y56" i="6"/>
  <c r="Y57" i="6" l="1"/>
  <c r="X20" i="10" s="1"/>
  <c r="I26" i="11" l="1"/>
  <c r="X1030" i="15" l="1"/>
  <c r="X1031" i="15"/>
  <c r="X1032" i="15"/>
  <c r="X1033" i="15"/>
  <c r="X1034" i="15"/>
  <c r="X1035" i="15"/>
  <c r="X1036" i="15"/>
  <c r="X1037" i="15"/>
  <c r="X1038" i="15"/>
  <c r="X1039" i="15"/>
  <c r="X1040" i="15"/>
  <c r="X1029" i="15"/>
  <c r="X1008" i="15"/>
  <c r="X1009" i="15"/>
  <c r="X1010" i="15"/>
  <c r="X1011" i="15"/>
  <c r="X1012" i="15"/>
  <c r="X1013" i="15"/>
  <c r="X1014" i="15"/>
  <c r="X1015" i="15"/>
  <c r="X1016" i="15"/>
  <c r="X1017" i="15"/>
  <c r="X1018" i="15"/>
  <c r="X1007" i="15"/>
  <c r="X986" i="15"/>
  <c r="X987" i="15"/>
  <c r="X988" i="15"/>
  <c r="X989" i="15"/>
  <c r="X990" i="15"/>
  <c r="X991" i="15"/>
  <c r="X992" i="15"/>
  <c r="X993" i="15"/>
  <c r="X994" i="15"/>
  <c r="X995" i="15"/>
  <c r="X996" i="15"/>
  <c r="X985" i="15"/>
  <c r="I31" i="11"/>
  <c r="I32" i="11"/>
  <c r="B31" i="11"/>
  <c r="B32" i="11"/>
  <c r="X1957" i="15"/>
  <c r="X1979" i="15"/>
  <c r="X1980" i="15"/>
  <c r="X1981" i="15"/>
  <c r="X1982" i="15"/>
  <c r="X1983" i="15"/>
  <c r="X1984" i="15"/>
  <c r="X1985" i="15"/>
  <c r="X1986" i="15"/>
  <c r="X1987" i="15"/>
  <c r="X1988" i="15"/>
  <c r="X1989" i="15"/>
  <c r="X1990" i="15"/>
  <c r="X1958" i="15"/>
  <c r="X1959" i="15"/>
  <c r="X1960" i="15"/>
  <c r="X1961" i="15"/>
  <c r="X1962" i="15"/>
  <c r="X1963" i="15"/>
  <c r="X1964" i="15"/>
  <c r="X1965" i="15"/>
  <c r="X1966" i="15"/>
  <c r="X1967" i="15"/>
  <c r="X1968" i="15"/>
  <c r="X1936" i="15"/>
  <c r="X1937" i="15"/>
  <c r="X1938" i="15"/>
  <c r="X1939" i="15"/>
  <c r="X1940" i="15"/>
  <c r="X1941" i="15"/>
  <c r="X1942" i="15"/>
  <c r="X1943" i="15"/>
  <c r="X1944" i="15"/>
  <c r="X1945" i="15"/>
  <c r="X1946" i="15"/>
  <c r="X1935" i="15"/>
  <c r="A1995" i="15"/>
  <c r="F1905" i="15"/>
  <c r="F1904" i="15"/>
  <c r="X1884" i="15"/>
  <c r="X1885" i="15"/>
  <c r="X1886" i="15"/>
  <c r="X1887" i="15"/>
  <c r="X1888" i="15"/>
  <c r="X1889" i="15"/>
  <c r="X1890" i="15"/>
  <c r="X1891" i="15"/>
  <c r="X1892" i="15"/>
  <c r="X1893" i="15"/>
  <c r="X1894" i="15"/>
  <c r="X1895" i="15"/>
  <c r="X1863" i="15"/>
  <c r="X1864" i="15"/>
  <c r="X1865" i="15"/>
  <c r="X1866" i="15"/>
  <c r="X1867" i="15"/>
  <c r="X1868" i="15"/>
  <c r="X1869" i="15"/>
  <c r="X1870" i="15"/>
  <c r="X1871" i="15"/>
  <c r="X1872" i="15"/>
  <c r="X1873" i="15"/>
  <c r="X1862" i="15"/>
  <c r="X1841" i="15"/>
  <c r="X1842" i="15"/>
  <c r="X1843" i="15"/>
  <c r="X1844" i="15"/>
  <c r="X1845" i="15"/>
  <c r="X1846" i="15"/>
  <c r="X1847" i="15"/>
  <c r="X1848" i="15"/>
  <c r="X1849" i="15"/>
  <c r="X1850" i="15"/>
  <c r="X1851" i="15"/>
  <c r="X1840" i="15"/>
  <c r="A1900" i="15"/>
  <c r="F1810" i="15"/>
  <c r="F1809" i="15"/>
  <c r="X1767" i="15"/>
  <c r="X1789" i="15"/>
  <c r="X1790" i="15"/>
  <c r="X1791" i="15"/>
  <c r="X1792" i="15"/>
  <c r="X1793" i="15"/>
  <c r="X1794" i="15"/>
  <c r="X1795" i="15"/>
  <c r="X1796" i="15"/>
  <c r="X1797" i="15"/>
  <c r="X1798" i="15"/>
  <c r="X1799" i="15"/>
  <c r="X1800" i="15"/>
  <c r="X1768" i="15"/>
  <c r="X1769" i="15"/>
  <c r="X1770" i="15"/>
  <c r="X1771" i="15"/>
  <c r="X1772" i="15"/>
  <c r="X1773" i="15"/>
  <c r="X1774" i="15"/>
  <c r="X1775" i="15"/>
  <c r="X1776" i="15"/>
  <c r="X1777" i="15"/>
  <c r="X1778" i="15"/>
  <c r="X1746" i="15"/>
  <c r="X1747" i="15"/>
  <c r="X1748" i="15"/>
  <c r="X1749" i="15"/>
  <c r="X1750" i="15"/>
  <c r="X1751" i="15"/>
  <c r="X1752" i="15"/>
  <c r="X1753" i="15"/>
  <c r="X1754" i="15"/>
  <c r="X1755" i="15"/>
  <c r="X1756" i="15"/>
  <c r="X1745" i="15"/>
  <c r="X1672" i="15"/>
  <c r="X1694" i="15"/>
  <c r="X1695" i="15"/>
  <c r="X1696" i="15"/>
  <c r="X1697" i="15"/>
  <c r="X1698" i="15"/>
  <c r="X1699" i="15"/>
  <c r="X1700" i="15"/>
  <c r="X1701" i="15"/>
  <c r="X1702" i="15"/>
  <c r="X1703" i="15"/>
  <c r="X1704" i="15"/>
  <c r="X1705" i="15"/>
  <c r="X1673" i="15"/>
  <c r="X1674" i="15"/>
  <c r="X1675" i="15"/>
  <c r="X1676" i="15"/>
  <c r="X1677" i="15"/>
  <c r="X1678" i="15"/>
  <c r="X1679" i="15"/>
  <c r="X1680" i="15"/>
  <c r="X1681" i="15"/>
  <c r="X1682" i="15"/>
  <c r="X1683" i="15"/>
  <c r="X1651" i="15"/>
  <c r="X1652" i="15"/>
  <c r="X1653" i="15"/>
  <c r="X1654" i="15"/>
  <c r="X1655" i="15"/>
  <c r="X1656" i="15"/>
  <c r="X1657" i="15"/>
  <c r="X1658" i="15"/>
  <c r="X1659" i="15"/>
  <c r="X1660" i="15"/>
  <c r="X1661" i="15"/>
  <c r="X1650" i="15"/>
  <c r="X1577" i="15"/>
  <c r="X1599" i="15"/>
  <c r="X1600" i="15"/>
  <c r="X1601" i="15"/>
  <c r="X1602" i="15"/>
  <c r="X1603" i="15"/>
  <c r="X1604" i="15"/>
  <c r="X1605" i="15"/>
  <c r="X1606" i="15"/>
  <c r="X1607" i="15"/>
  <c r="X1608" i="15"/>
  <c r="X1609" i="15"/>
  <c r="X1610" i="15"/>
  <c r="X1578" i="15"/>
  <c r="X1579" i="15"/>
  <c r="X1580" i="15"/>
  <c r="X1581" i="15"/>
  <c r="X1582" i="15"/>
  <c r="X1583" i="15"/>
  <c r="X1584" i="15"/>
  <c r="X1585" i="15"/>
  <c r="X1586" i="15"/>
  <c r="X1587" i="15"/>
  <c r="X1588" i="15"/>
  <c r="X1555" i="15"/>
  <c r="X1556" i="15"/>
  <c r="X1557" i="15"/>
  <c r="X1558" i="15"/>
  <c r="X1559" i="15"/>
  <c r="X1560" i="15"/>
  <c r="X1561" i="15"/>
  <c r="X1562" i="15"/>
  <c r="X1563" i="15"/>
  <c r="X1564" i="15"/>
  <c r="X1565" i="15"/>
  <c r="X1566" i="15"/>
  <c r="X1482" i="15"/>
  <c r="X1504" i="15"/>
  <c r="X1505" i="15"/>
  <c r="X1506" i="15"/>
  <c r="X1507" i="15"/>
  <c r="X1508" i="15"/>
  <c r="X1509" i="15"/>
  <c r="X1510" i="15"/>
  <c r="X1511" i="15"/>
  <c r="X1512" i="15"/>
  <c r="X1513" i="15"/>
  <c r="X1514" i="15"/>
  <c r="X1515" i="15"/>
  <c r="X1483" i="15"/>
  <c r="X1484" i="15"/>
  <c r="X1485" i="15"/>
  <c r="X1486" i="15"/>
  <c r="X1487" i="15"/>
  <c r="X1488" i="15"/>
  <c r="X1489" i="15"/>
  <c r="X1490" i="15"/>
  <c r="X1491" i="15"/>
  <c r="X1492" i="15"/>
  <c r="X1493" i="15"/>
  <c r="X1461" i="15"/>
  <c r="X1462" i="15"/>
  <c r="X1463" i="15"/>
  <c r="X1464" i="15"/>
  <c r="X1465" i="15"/>
  <c r="X1466" i="15"/>
  <c r="X1467" i="15"/>
  <c r="X1468" i="15"/>
  <c r="X1469" i="15"/>
  <c r="X1470" i="15"/>
  <c r="X1471" i="15"/>
  <c r="X1460" i="15"/>
  <c r="X1387" i="15"/>
  <c r="X1409" i="15"/>
  <c r="X1410" i="15"/>
  <c r="X1411" i="15"/>
  <c r="X1412" i="15"/>
  <c r="X1413" i="15"/>
  <c r="X1414" i="15"/>
  <c r="X1415" i="15"/>
  <c r="X1416" i="15"/>
  <c r="X1417" i="15"/>
  <c r="X1418" i="15"/>
  <c r="X1419" i="15"/>
  <c r="X1420" i="15"/>
  <c r="X1388" i="15"/>
  <c r="X1389" i="15"/>
  <c r="X1390" i="15"/>
  <c r="X1391" i="15"/>
  <c r="X1392" i="15"/>
  <c r="X1393" i="15"/>
  <c r="X1394" i="15"/>
  <c r="X1395" i="15"/>
  <c r="X1396" i="15"/>
  <c r="X1397" i="15"/>
  <c r="X1398" i="15"/>
  <c r="X1366" i="15"/>
  <c r="X1367" i="15"/>
  <c r="X1368" i="15"/>
  <c r="X1369" i="15"/>
  <c r="X1370" i="15"/>
  <c r="X1371" i="15"/>
  <c r="X1372" i="15"/>
  <c r="X1373" i="15"/>
  <c r="X1374" i="15"/>
  <c r="X1375" i="15"/>
  <c r="X1376" i="15"/>
  <c r="X1365" i="15"/>
  <c r="X1292" i="15"/>
  <c r="X1314" i="15"/>
  <c r="X1315" i="15"/>
  <c r="X1316" i="15"/>
  <c r="X1317" i="15"/>
  <c r="X1318" i="15"/>
  <c r="X1319" i="15"/>
  <c r="X1320" i="15"/>
  <c r="X1321" i="15"/>
  <c r="X1322" i="15"/>
  <c r="X1323" i="15"/>
  <c r="X1324" i="15"/>
  <c r="X1325" i="15"/>
  <c r="X1293" i="15"/>
  <c r="X1294" i="15"/>
  <c r="X1295" i="15"/>
  <c r="X1296" i="15"/>
  <c r="X1297" i="15"/>
  <c r="X1298" i="15"/>
  <c r="X1299" i="15"/>
  <c r="X1300" i="15"/>
  <c r="X1301" i="15"/>
  <c r="X1302" i="15"/>
  <c r="X1303" i="15"/>
  <c r="X1271" i="15"/>
  <c r="X1272" i="15"/>
  <c r="X1273" i="15"/>
  <c r="X1274" i="15"/>
  <c r="X1275" i="15"/>
  <c r="X1276" i="15"/>
  <c r="X1277" i="15"/>
  <c r="X1278" i="15"/>
  <c r="X1279" i="15"/>
  <c r="X1280" i="15"/>
  <c r="X1281" i="15"/>
  <c r="X1270" i="15"/>
  <c r="X1197" i="15"/>
  <c r="X1219" i="15"/>
  <c r="X1220" i="15"/>
  <c r="X1221" i="15"/>
  <c r="X1222" i="15"/>
  <c r="X1223" i="15"/>
  <c r="X1224" i="15"/>
  <c r="X1225" i="15"/>
  <c r="X1226" i="15"/>
  <c r="X1227" i="15"/>
  <c r="X1228" i="15"/>
  <c r="X1229" i="15"/>
  <c r="X1230" i="15"/>
  <c r="X1198" i="15"/>
  <c r="X1199" i="15"/>
  <c r="X1200" i="15"/>
  <c r="X1201" i="15"/>
  <c r="X1202" i="15"/>
  <c r="X1203" i="15"/>
  <c r="X1204" i="15"/>
  <c r="X1205" i="15"/>
  <c r="X1206" i="15"/>
  <c r="X1207" i="15"/>
  <c r="X1208" i="15"/>
  <c r="X1176" i="15"/>
  <c r="X1177" i="15"/>
  <c r="X1178" i="15"/>
  <c r="X1179" i="15"/>
  <c r="X1180" i="15"/>
  <c r="X1181" i="15"/>
  <c r="X1182" i="15"/>
  <c r="X1183" i="15"/>
  <c r="X1184" i="15"/>
  <c r="X1185" i="15"/>
  <c r="X1186" i="15"/>
  <c r="X1175" i="15"/>
  <c r="X1124" i="15"/>
  <c r="X1125" i="15"/>
  <c r="X1126" i="15"/>
  <c r="X1127" i="15"/>
  <c r="X1128" i="15"/>
  <c r="X1129" i="15"/>
  <c r="X1130" i="15"/>
  <c r="X1131" i="15"/>
  <c r="X1132" i="15"/>
  <c r="X1133" i="15"/>
  <c r="X1134" i="15"/>
  <c r="X1135" i="15"/>
  <c r="X1103" i="15"/>
  <c r="X1104" i="15"/>
  <c r="X1105" i="15"/>
  <c r="X1106" i="15"/>
  <c r="X1107" i="15"/>
  <c r="X1108" i="15"/>
  <c r="X1109" i="15"/>
  <c r="X1110" i="15"/>
  <c r="X1111" i="15"/>
  <c r="X1112" i="15"/>
  <c r="X1113" i="15"/>
  <c r="X1102" i="15"/>
  <c r="X1081" i="15"/>
  <c r="X1082" i="15"/>
  <c r="X1083" i="15"/>
  <c r="X1084" i="15"/>
  <c r="X1085" i="15"/>
  <c r="X1086" i="15"/>
  <c r="X1087" i="15"/>
  <c r="X1088" i="15"/>
  <c r="X1089" i="15"/>
  <c r="X1090" i="15"/>
  <c r="X1091" i="15"/>
  <c r="X1080" i="15"/>
  <c r="X912" i="15"/>
  <c r="X890" i="15"/>
  <c r="X839" i="15"/>
  <c r="X818" i="15"/>
  <c r="X819" i="15"/>
  <c r="X820" i="15"/>
  <c r="X821" i="15"/>
  <c r="X822" i="15"/>
  <c r="X823" i="15"/>
  <c r="X824" i="15"/>
  <c r="X825" i="15"/>
  <c r="X826" i="15"/>
  <c r="X827" i="15"/>
  <c r="X828" i="15"/>
  <c r="X817" i="15"/>
  <c r="X795" i="15"/>
  <c r="X744" i="15"/>
  <c r="X745" i="15"/>
  <c r="X746" i="15"/>
  <c r="X747" i="15"/>
  <c r="X748" i="15"/>
  <c r="X749" i="15"/>
  <c r="X750" i="15"/>
  <c r="X751" i="15"/>
  <c r="X752" i="15"/>
  <c r="X753" i="15"/>
  <c r="X754" i="15"/>
  <c r="X755" i="15"/>
  <c r="X722" i="15"/>
  <c r="X723" i="15"/>
  <c r="X724" i="15"/>
  <c r="X725" i="15"/>
  <c r="X726" i="15"/>
  <c r="X727" i="15"/>
  <c r="X728" i="15"/>
  <c r="X729" i="15"/>
  <c r="X730" i="15"/>
  <c r="X731" i="15"/>
  <c r="X732" i="15"/>
  <c r="X733" i="15"/>
  <c r="X700" i="15"/>
  <c r="X650" i="15"/>
  <c r="X651" i="15"/>
  <c r="X652" i="15"/>
  <c r="X653" i="15"/>
  <c r="X654" i="15"/>
  <c r="X655" i="15"/>
  <c r="X656" i="15"/>
  <c r="X657" i="15"/>
  <c r="X658" i="15"/>
  <c r="X659" i="15"/>
  <c r="X660" i="15"/>
  <c r="X649" i="15"/>
  <c r="X628" i="15"/>
  <c r="X629" i="15"/>
  <c r="X630" i="15"/>
  <c r="X631" i="15"/>
  <c r="X632" i="15"/>
  <c r="X633" i="15"/>
  <c r="X634" i="15"/>
  <c r="X635" i="15"/>
  <c r="X636" i="15"/>
  <c r="X637" i="15"/>
  <c r="X638" i="15"/>
  <c r="X627" i="15"/>
  <c r="X533" i="15"/>
  <c r="X534" i="15"/>
  <c r="X535" i="15"/>
  <c r="X536" i="15"/>
  <c r="X537" i="15"/>
  <c r="X538" i="15"/>
  <c r="X539" i="15"/>
  <c r="X540" i="15"/>
  <c r="X541" i="15"/>
  <c r="X542" i="15"/>
  <c r="X543" i="15"/>
  <c r="X532" i="15"/>
  <c r="X438" i="15"/>
  <c r="X439" i="15"/>
  <c r="X440" i="15"/>
  <c r="X441" i="15"/>
  <c r="X442" i="15"/>
  <c r="X443" i="15"/>
  <c r="X444" i="15"/>
  <c r="X445" i="15"/>
  <c r="X446" i="15"/>
  <c r="X447" i="15"/>
  <c r="X448" i="15"/>
  <c r="X437" i="15"/>
  <c r="X343" i="15"/>
  <c r="X344" i="15"/>
  <c r="X345" i="15"/>
  <c r="X346" i="15"/>
  <c r="X347" i="15"/>
  <c r="X348" i="15"/>
  <c r="X349" i="15"/>
  <c r="X350" i="15"/>
  <c r="X351" i="15"/>
  <c r="X352" i="15"/>
  <c r="X353" i="15"/>
  <c r="X342" i="15"/>
  <c r="X248" i="15"/>
  <c r="X249" i="15"/>
  <c r="X250" i="15"/>
  <c r="X251" i="15"/>
  <c r="X252" i="15"/>
  <c r="X253" i="15"/>
  <c r="X254" i="15"/>
  <c r="X255" i="15"/>
  <c r="X256" i="15"/>
  <c r="X257" i="15"/>
  <c r="X258" i="15"/>
  <c r="X247" i="15"/>
  <c r="X153" i="15"/>
  <c r="X154" i="15"/>
  <c r="X155" i="15"/>
  <c r="X156" i="15"/>
  <c r="X157" i="15"/>
  <c r="X158" i="15"/>
  <c r="X159" i="15"/>
  <c r="X160" i="15"/>
  <c r="X161" i="15"/>
  <c r="X162" i="15"/>
  <c r="X163" i="15"/>
  <c r="X152" i="15"/>
  <c r="X58" i="15"/>
  <c r="X59" i="15"/>
  <c r="X60" i="15"/>
  <c r="X61" i="15"/>
  <c r="X62" i="15"/>
  <c r="X63" i="15"/>
  <c r="X64" i="15"/>
  <c r="X65" i="15"/>
  <c r="X66" i="15"/>
  <c r="X67" i="15"/>
  <c r="X68" i="15"/>
  <c r="X57" i="15"/>
  <c r="X174" i="15"/>
  <c r="X130" i="15"/>
  <c r="X140" i="15"/>
  <c r="X1991" i="15" l="1"/>
  <c r="X1993" i="15" s="1"/>
  <c r="X1969" i="15"/>
  <c r="X1971" i="15" s="1"/>
  <c r="X1947" i="15"/>
  <c r="X1948" i="15" s="1"/>
  <c r="X1896" i="15"/>
  <c r="X1874" i="15"/>
  <c r="X1875" i="15" s="1"/>
  <c r="X1852" i="15"/>
  <c r="X1854" i="15" s="1"/>
  <c r="F1715" i="15"/>
  <c r="F1714" i="15"/>
  <c r="F1620" i="15"/>
  <c r="F1619" i="15"/>
  <c r="F1525" i="15"/>
  <c r="F1524" i="15"/>
  <c r="F1430" i="15"/>
  <c r="F1429" i="15"/>
  <c r="F1335" i="15"/>
  <c r="F1334" i="15"/>
  <c r="F1240" i="15"/>
  <c r="F1239" i="15"/>
  <c r="F1145" i="15"/>
  <c r="F1144" i="15"/>
  <c r="F1050" i="15"/>
  <c r="F1049" i="15"/>
  <c r="F955" i="15"/>
  <c r="F954" i="15"/>
  <c r="F860" i="15"/>
  <c r="F859" i="15"/>
  <c r="F765" i="15"/>
  <c r="F764" i="15"/>
  <c r="F670" i="15"/>
  <c r="F669" i="15"/>
  <c r="F575" i="15"/>
  <c r="F574" i="15"/>
  <c r="F480" i="15"/>
  <c r="F479" i="15"/>
  <c r="F385" i="15"/>
  <c r="F384" i="15"/>
  <c r="F290" i="15"/>
  <c r="F289" i="15"/>
  <c r="F195" i="15"/>
  <c r="F194" i="15"/>
  <c r="F100" i="15"/>
  <c r="F99" i="15"/>
  <c r="X1992" i="15" l="1"/>
  <c r="X1994" i="15" s="1"/>
  <c r="X1897" i="15"/>
  <c r="N31" i="11"/>
  <c r="X1970" i="15"/>
  <c r="X1972" i="15" s="1"/>
  <c r="N32" i="11"/>
  <c r="X1949" i="15"/>
  <c r="X1950" i="15" s="1"/>
  <c r="X1898" i="15"/>
  <c r="X1876" i="15"/>
  <c r="X1877" i="15" s="1"/>
  <c r="X1853" i="15"/>
  <c r="X1855" i="15" s="1"/>
  <c r="O5" i="15"/>
  <c r="R32" i="11" l="1"/>
  <c r="R31" i="11"/>
  <c r="X1899" i="15"/>
  <c r="X1900" i="15" s="1"/>
  <c r="V31" i="11"/>
  <c r="V32" i="11"/>
  <c r="X1995" i="15"/>
  <c r="O5" i="12"/>
  <c r="O4" i="12"/>
  <c r="O2" i="12"/>
  <c r="O5" i="6"/>
  <c r="O4" i="6"/>
  <c r="O2" i="6"/>
  <c r="O4" i="15"/>
  <c r="O2" i="15"/>
  <c r="O5" i="11"/>
  <c r="O4" i="11"/>
  <c r="O2" i="11"/>
  <c r="O5" i="10" l="1"/>
  <c r="O4" i="10"/>
  <c r="O2" i="10"/>
  <c r="X35" i="15" l="1"/>
  <c r="I30" i="11"/>
  <c r="I29" i="11"/>
  <c r="I28" i="11"/>
  <c r="I27" i="11"/>
  <c r="I25" i="11"/>
  <c r="I24" i="11"/>
  <c r="I23" i="11"/>
  <c r="I22" i="11"/>
  <c r="B30" i="11"/>
  <c r="B29" i="11"/>
  <c r="B28" i="11"/>
  <c r="B27" i="11"/>
  <c r="B26" i="11"/>
  <c r="B25" i="11"/>
  <c r="B24" i="11"/>
  <c r="B23" i="11"/>
  <c r="B22" i="11"/>
  <c r="B21" i="11"/>
  <c r="A1805" i="15"/>
  <c r="A1710" i="15"/>
  <c r="A1615" i="15"/>
  <c r="A1520" i="15"/>
  <c r="A1425" i="15"/>
  <c r="A1330" i="15"/>
  <c r="A1235" i="15"/>
  <c r="A1140" i="15"/>
  <c r="A1045" i="15"/>
  <c r="A456" i="15"/>
  <c r="A551" i="15"/>
  <c r="A741" i="15"/>
  <c r="X923" i="15"/>
  <c r="X922" i="15"/>
  <c r="X921" i="15"/>
  <c r="X920" i="15"/>
  <c r="X919" i="15"/>
  <c r="X918" i="15"/>
  <c r="X917" i="15"/>
  <c r="X916" i="15"/>
  <c r="X915" i="15"/>
  <c r="X914" i="15"/>
  <c r="X913" i="15"/>
  <c r="Z32" i="11" l="1"/>
  <c r="Z31" i="11"/>
  <c r="X1662" i="15"/>
  <c r="X1664" i="15" s="1"/>
  <c r="X1684" i="15"/>
  <c r="X1686" i="15" s="1"/>
  <c r="X1706" i="15"/>
  <c r="X1708" i="15" s="1"/>
  <c r="X354" i="15"/>
  <c r="X356" i="15" s="1"/>
  <c r="X259" i="15"/>
  <c r="X261" i="15" s="1"/>
  <c r="X164" i="15"/>
  <c r="X166" i="15" s="1"/>
  <c r="X69" i="15"/>
  <c r="X70" i="15" s="1"/>
  <c r="X1282" i="15"/>
  <c r="X1283" i="15" s="1"/>
  <c r="X1304" i="15"/>
  <c r="X1306" i="15" s="1"/>
  <c r="X1326" i="15"/>
  <c r="X1328" i="15" s="1"/>
  <c r="X997" i="15"/>
  <c r="X999" i="15" s="1"/>
  <c r="X1019" i="15"/>
  <c r="X1021" i="15" s="1"/>
  <c r="X1041" i="15"/>
  <c r="X1043" i="15" s="1"/>
  <c r="X1377" i="15"/>
  <c r="X1399" i="15"/>
  <c r="X1401" i="15" s="1"/>
  <c r="X1421" i="15"/>
  <c r="X1757" i="15"/>
  <c r="X1758" i="15" s="1"/>
  <c r="X1779" i="15"/>
  <c r="X1781" i="15" s="1"/>
  <c r="X1801" i="15"/>
  <c r="X1802" i="15" s="1"/>
  <c r="X1136" i="15"/>
  <c r="X1138" i="15" s="1"/>
  <c r="X1516" i="15"/>
  <c r="X1517" i="15" s="1"/>
  <c r="X1231" i="15"/>
  <c r="X1232" i="15" s="1"/>
  <c r="X1611" i="15"/>
  <c r="X1612" i="15" s="1"/>
  <c r="X1114" i="15"/>
  <c r="X1115" i="15" s="1"/>
  <c r="X1472" i="15"/>
  <c r="X1473" i="15" s="1"/>
  <c r="X1494" i="15"/>
  <c r="X1496" i="15" s="1"/>
  <c r="X1092" i="15"/>
  <c r="X1093" i="15" s="1"/>
  <c r="X1209" i="15"/>
  <c r="X1211" i="15" s="1"/>
  <c r="X1567" i="15"/>
  <c r="X1568" i="15" s="1"/>
  <c r="X1589" i="15"/>
  <c r="X1590" i="15" s="1"/>
  <c r="X1187" i="15"/>
  <c r="X639" i="15"/>
  <c r="X641" i="15" s="1"/>
  <c r="X544" i="15"/>
  <c r="X545" i="15" s="1"/>
  <c r="X449" i="15"/>
  <c r="X451" i="15" s="1"/>
  <c r="X661" i="15"/>
  <c r="X924" i="15"/>
  <c r="X926" i="15" s="1"/>
  <c r="X734" i="15"/>
  <c r="X736" i="15" s="1"/>
  <c r="X829" i="15"/>
  <c r="X831" i="15" s="1"/>
  <c r="S44" i="10"/>
  <c r="N44" i="10"/>
  <c r="I44" i="10"/>
  <c r="Y125" i="6"/>
  <c r="Y124" i="6"/>
  <c r="Y123" i="6"/>
  <c r="X663" i="15" l="1"/>
  <c r="V22" i="11"/>
  <c r="X1422" i="15"/>
  <c r="N26" i="11"/>
  <c r="X1663" i="15"/>
  <c r="X1665" i="15" s="1"/>
  <c r="X1803" i="15"/>
  <c r="X1804" i="15" s="1"/>
  <c r="X1759" i="15"/>
  <c r="X1760" i="15" s="1"/>
  <c r="X1707" i="15"/>
  <c r="X1709" i="15" s="1"/>
  <c r="X1569" i="15"/>
  <c r="X1570" i="15" s="1"/>
  <c r="X1474" i="15"/>
  <c r="X1475" i="15" s="1"/>
  <c r="X1042" i="15"/>
  <c r="X1044" i="15" s="1"/>
  <c r="X1094" i="15"/>
  <c r="X1095" i="15" s="1"/>
  <c r="X1400" i="15"/>
  <c r="X1402" i="15" s="1"/>
  <c r="X260" i="15"/>
  <c r="X262" i="15" s="1"/>
  <c r="X165" i="15"/>
  <c r="X167" i="15" s="1"/>
  <c r="X1780" i="15"/>
  <c r="X1782" i="15" s="1"/>
  <c r="X1591" i="15"/>
  <c r="X1592" i="15" s="1"/>
  <c r="X71" i="15"/>
  <c r="X72" i="15" s="1"/>
  <c r="X1495" i="15"/>
  <c r="X1497" i="15" s="1"/>
  <c r="X1116" i="15"/>
  <c r="X1117" i="15" s="1"/>
  <c r="X1020" i="15"/>
  <c r="X1022" i="15" s="1"/>
  <c r="X1210" i="15"/>
  <c r="X1212" i="15" s="1"/>
  <c r="X1379" i="15"/>
  <c r="X1233" i="15"/>
  <c r="X1234" i="15" s="1"/>
  <c r="X1613" i="15"/>
  <c r="X1614" i="15" s="1"/>
  <c r="X1327" i="15"/>
  <c r="X1329" i="15" s="1"/>
  <c r="X355" i="15"/>
  <c r="X357" i="15" s="1"/>
  <c r="N24" i="11"/>
  <c r="X998" i="15"/>
  <c r="X1000" i="15" s="1"/>
  <c r="X1423" i="15"/>
  <c r="X1378" i="15"/>
  <c r="N25" i="11"/>
  <c r="X1518" i="15"/>
  <c r="X1519" i="15" s="1"/>
  <c r="X1137" i="15"/>
  <c r="X1139" i="15" s="1"/>
  <c r="X1305" i="15"/>
  <c r="X1307" i="15" s="1"/>
  <c r="X1685" i="15"/>
  <c r="X1687" i="15" s="1"/>
  <c r="N28" i="11"/>
  <c r="N23" i="11"/>
  <c r="X1284" i="15"/>
  <c r="V25" i="11" s="1"/>
  <c r="V29" i="11"/>
  <c r="N29" i="11"/>
  <c r="N27" i="11"/>
  <c r="N22" i="11"/>
  <c r="N30" i="11"/>
  <c r="R28" i="11"/>
  <c r="X1188" i="15"/>
  <c r="X1189" i="15"/>
  <c r="X546" i="15"/>
  <c r="X547" i="15" s="1"/>
  <c r="X450" i="15"/>
  <c r="X452" i="15" s="1"/>
  <c r="X640" i="15"/>
  <c r="X642" i="15" s="1"/>
  <c r="X662" i="15"/>
  <c r="X664" i="15" s="1"/>
  <c r="X735" i="15"/>
  <c r="X737" i="15" s="1"/>
  <c r="X925" i="15"/>
  <c r="X927" i="15" s="1"/>
  <c r="X830" i="15"/>
  <c r="X832" i="15" s="1"/>
  <c r="R26" i="11" l="1"/>
  <c r="X1424" i="15"/>
  <c r="V26" i="11"/>
  <c r="R30" i="11"/>
  <c r="V30" i="11"/>
  <c r="R27" i="11"/>
  <c r="V23" i="11"/>
  <c r="X1380" i="15"/>
  <c r="V24" i="11"/>
  <c r="V28" i="11"/>
  <c r="Z28" i="11" s="1"/>
  <c r="V27" i="11"/>
  <c r="X1805" i="15"/>
  <c r="X1285" i="15"/>
  <c r="X1330" i="15" s="1"/>
  <c r="X1045" i="15"/>
  <c r="X1520" i="15"/>
  <c r="X1140" i="15"/>
  <c r="R25" i="11"/>
  <c r="Z25" i="11" s="1"/>
  <c r="R22" i="11"/>
  <c r="R29" i="11"/>
  <c r="Z29" i="11" s="1"/>
  <c r="X1710" i="15"/>
  <c r="R23" i="11"/>
  <c r="Z23" i="11" s="1"/>
  <c r="X1615" i="15"/>
  <c r="X1190" i="15"/>
  <c r="X1235" i="15" s="1"/>
  <c r="R24" i="11"/>
  <c r="Z24" i="11" s="1"/>
  <c r="X1425" i="15" l="1"/>
  <c r="Z27" i="11"/>
  <c r="Z26" i="11"/>
  <c r="Z30" i="11"/>
  <c r="N58" i="10"/>
  <c r="S58" i="10"/>
  <c r="I58" i="10"/>
  <c r="X57" i="10"/>
  <c r="X56" i="10"/>
  <c r="X55" i="10"/>
  <c r="X58" i="10" l="1"/>
  <c r="X51" i="10"/>
  <c r="S52" i="10"/>
  <c r="N52" i="10"/>
  <c r="N59" i="10" s="1"/>
  <c r="N60" i="10" s="1"/>
  <c r="I52" i="10"/>
  <c r="I59" i="10" s="1"/>
  <c r="I60" i="10" s="1"/>
  <c r="S48" i="10"/>
  <c r="N48" i="10"/>
  <c r="I48" i="10"/>
  <c r="A1932" i="15" l="1"/>
  <c r="A1837" i="15"/>
  <c r="A1954" i="15"/>
  <c r="A1859" i="15"/>
  <c r="A1976" i="15"/>
  <c r="A1881" i="15"/>
  <c r="A1764" i="15"/>
  <c r="A1574" i="15"/>
  <c r="A1384" i="15"/>
  <c r="A1194" i="15"/>
  <c r="A529" i="15"/>
  <c r="A54" i="15"/>
  <c r="A624" i="15"/>
  <c r="A719" i="15"/>
  <c r="A149" i="15"/>
  <c r="A1669" i="15"/>
  <c r="A1479" i="15"/>
  <c r="A1289" i="15"/>
  <c r="A1099" i="15"/>
  <c r="A244" i="15"/>
  <c r="A814" i="15"/>
  <c r="A339" i="15"/>
  <c r="A909" i="15"/>
  <c r="A434" i="15"/>
  <c r="A1004" i="15"/>
  <c r="A982" i="15"/>
  <c r="A950" i="15"/>
  <c r="A1552" i="15"/>
  <c r="A1362" i="15"/>
  <c r="A1172" i="15"/>
  <c r="A1742" i="15"/>
  <c r="A95" i="15"/>
  <c r="A285" i="15"/>
  <c r="A380" i="15"/>
  <c r="A665" i="15"/>
  <c r="A1647" i="15"/>
  <c r="A1457" i="15"/>
  <c r="A1267" i="15"/>
  <c r="A1077" i="15"/>
  <c r="A475" i="15"/>
  <c r="A190" i="15"/>
  <c r="A570" i="15"/>
  <c r="A760" i="15"/>
  <c r="A855" i="15"/>
  <c r="A1786" i="15"/>
  <c r="A76" i="15"/>
  <c r="A646" i="15"/>
  <c r="A171" i="15"/>
  <c r="A1691" i="15"/>
  <c r="A1501" i="15"/>
  <c r="A1311" i="15"/>
  <c r="A1121" i="15"/>
  <c r="A266" i="15"/>
  <c r="A931" i="15"/>
  <c r="A836" i="15"/>
  <c r="A361" i="15"/>
  <c r="A1026" i="15"/>
  <c r="A1596" i="15"/>
  <c r="A1406" i="15"/>
  <c r="A1216" i="15"/>
  <c r="Y104" i="6"/>
  <c r="Y105" i="6"/>
  <c r="Y106" i="6"/>
  <c r="Y107" i="6"/>
  <c r="Y108" i="6"/>
  <c r="Y109" i="6"/>
  <c r="Y110" i="6"/>
  <c r="Y111" i="6"/>
  <c r="Y38" i="6" l="1"/>
  <c r="Y102" i="6" l="1"/>
  <c r="Y103" i="6"/>
  <c r="Y122" i="6"/>
  <c r="Y126" i="6"/>
  <c r="Y127" i="6"/>
  <c r="Y128" i="6"/>
  <c r="Y129" i="6"/>
  <c r="Y130" i="6"/>
  <c r="Y149" i="6" l="1"/>
  <c r="X27" i="10" l="1"/>
  <c r="Y120" i="6"/>
  <c r="Y121" i="6"/>
  <c r="Y131" i="6"/>
  <c r="Y112" i="6"/>
  <c r="X19" i="10"/>
  <c r="X18" i="10"/>
  <c r="A9" i="6"/>
  <c r="Y113" i="6" l="1"/>
  <c r="Y132" i="6"/>
  <c r="X25" i="10" l="1"/>
  <c r="Y153" i="6"/>
  <c r="X28" i="10" s="1"/>
  <c r="X29" i="10" s="1"/>
  <c r="X42" i="10" s="1"/>
  <c r="X896" i="15" l="1"/>
  <c r="I21" i="11" l="1"/>
  <c r="A697" i="15" l="1"/>
  <c r="X935" i="15" l="1"/>
  <c r="X936" i="15"/>
  <c r="X937" i="15"/>
  <c r="X938" i="15"/>
  <c r="X939" i="15"/>
  <c r="X940" i="15"/>
  <c r="X941" i="15"/>
  <c r="X942" i="15"/>
  <c r="X943" i="15"/>
  <c r="X944" i="15"/>
  <c r="X945" i="15"/>
  <c r="X934" i="15"/>
  <c r="X891" i="15"/>
  <c r="X892" i="15"/>
  <c r="X893" i="15"/>
  <c r="X894" i="15"/>
  <c r="X895" i="15"/>
  <c r="X897" i="15"/>
  <c r="X898" i="15"/>
  <c r="X899" i="15"/>
  <c r="X900" i="15"/>
  <c r="X901" i="15"/>
  <c r="X840" i="15"/>
  <c r="X841" i="15"/>
  <c r="X842" i="15"/>
  <c r="X843" i="15"/>
  <c r="X844" i="15"/>
  <c r="X845" i="15"/>
  <c r="X846" i="15"/>
  <c r="X847" i="15"/>
  <c r="X848" i="15"/>
  <c r="X849" i="15"/>
  <c r="X850" i="15"/>
  <c r="X796" i="15"/>
  <c r="X797" i="15"/>
  <c r="X798" i="15"/>
  <c r="X799" i="15"/>
  <c r="X800" i="15"/>
  <c r="X801" i="15"/>
  <c r="X802" i="15"/>
  <c r="X803" i="15"/>
  <c r="X804" i="15"/>
  <c r="X805" i="15"/>
  <c r="X806" i="15"/>
  <c r="X701" i="15"/>
  <c r="X702" i="15"/>
  <c r="X703" i="15"/>
  <c r="X704" i="15"/>
  <c r="X705" i="15"/>
  <c r="X706" i="15"/>
  <c r="X707" i="15"/>
  <c r="X708" i="15"/>
  <c r="X709" i="15"/>
  <c r="X710" i="15"/>
  <c r="X711" i="15"/>
  <c r="I20" i="11"/>
  <c r="B20" i="11"/>
  <c r="I19" i="11"/>
  <c r="B19" i="11"/>
  <c r="I18" i="11"/>
  <c r="B18" i="11"/>
  <c r="X605" i="15"/>
  <c r="X606" i="15"/>
  <c r="X607" i="15"/>
  <c r="X608" i="15"/>
  <c r="X609" i="15"/>
  <c r="X610" i="15"/>
  <c r="X611" i="15"/>
  <c r="X612" i="15"/>
  <c r="X613" i="15"/>
  <c r="X614" i="15"/>
  <c r="X615" i="15"/>
  <c r="X616" i="15"/>
  <c r="X617" i="15" l="1"/>
  <c r="N18" i="11" s="1"/>
  <c r="X946" i="15"/>
  <c r="X902" i="15"/>
  <c r="X851" i="15"/>
  <c r="X807" i="15"/>
  <c r="X756" i="15"/>
  <c r="X757" i="15" s="1"/>
  <c r="X712" i="15"/>
  <c r="N19" i="11" l="1"/>
  <c r="N20" i="11"/>
  <c r="N21" i="11"/>
  <c r="X808" i="15"/>
  <c r="X713" i="15"/>
  <c r="R19" i="11" s="1"/>
  <c r="X618" i="15"/>
  <c r="R18" i="11" s="1"/>
  <c r="X903" i="15"/>
  <c r="X853" i="15"/>
  <c r="X852" i="15"/>
  <c r="X948" i="15"/>
  <c r="X947" i="15"/>
  <c r="X904" i="15"/>
  <c r="X714" i="15"/>
  <c r="X619" i="15"/>
  <c r="V18" i="11" s="1"/>
  <c r="X809" i="15"/>
  <c r="X758" i="15"/>
  <c r="X759" i="15" s="1"/>
  <c r="V19" i="11" l="1"/>
  <c r="V21" i="11"/>
  <c r="V20" i="11"/>
  <c r="R21" i="11"/>
  <c r="R20" i="11"/>
  <c r="X620" i="15"/>
  <c r="X665" i="15" s="1"/>
  <c r="X715" i="15"/>
  <c r="X760" i="15" s="1"/>
  <c r="X949" i="15"/>
  <c r="X854" i="15"/>
  <c r="X905" i="15"/>
  <c r="X810" i="15"/>
  <c r="X950" i="15" l="1"/>
  <c r="Z22" i="11"/>
  <c r="X855" i="15"/>
  <c r="Z21" i="11"/>
  <c r="Z20" i="11"/>
  <c r="Z19" i="11"/>
  <c r="A9" i="12"/>
  <c r="A7" i="12"/>
  <c r="X565" i="15" l="1"/>
  <c r="X564" i="15"/>
  <c r="X563" i="15"/>
  <c r="X562" i="15"/>
  <c r="X561" i="15"/>
  <c r="X560" i="15"/>
  <c r="X559" i="15"/>
  <c r="X558" i="15"/>
  <c r="X557" i="15"/>
  <c r="X556" i="15"/>
  <c r="X555" i="15"/>
  <c r="X554" i="15"/>
  <c r="X511" i="15"/>
  <c r="X512" i="15"/>
  <c r="X513" i="15"/>
  <c r="X514" i="15"/>
  <c r="X515" i="15"/>
  <c r="X516" i="15"/>
  <c r="X517" i="15"/>
  <c r="X518" i="15"/>
  <c r="X519" i="15"/>
  <c r="X520" i="15"/>
  <c r="X521" i="15"/>
  <c r="X510" i="15"/>
  <c r="X470" i="15"/>
  <c r="X469" i="15"/>
  <c r="X468" i="15"/>
  <c r="X467" i="15"/>
  <c r="X466" i="15"/>
  <c r="X465" i="15"/>
  <c r="X464" i="15"/>
  <c r="X463" i="15"/>
  <c r="X462" i="15"/>
  <c r="X461" i="15"/>
  <c r="X460" i="15"/>
  <c r="X459" i="15"/>
  <c r="X416" i="15"/>
  <c r="X417" i="15"/>
  <c r="X418" i="15"/>
  <c r="X419" i="15"/>
  <c r="X420" i="15"/>
  <c r="X421" i="15"/>
  <c r="X422" i="15"/>
  <c r="X423" i="15"/>
  <c r="X424" i="15"/>
  <c r="X425" i="15"/>
  <c r="X426" i="15"/>
  <c r="X415" i="15"/>
  <c r="X375" i="15"/>
  <c r="X374" i="15"/>
  <c r="X373" i="15"/>
  <c r="X372" i="15"/>
  <c r="X371" i="15"/>
  <c r="X370" i="15"/>
  <c r="X369" i="15"/>
  <c r="X368" i="15"/>
  <c r="X367" i="15"/>
  <c r="X366" i="15"/>
  <c r="X365" i="15"/>
  <c r="X364" i="15"/>
  <c r="X321" i="15"/>
  <c r="X322" i="15"/>
  <c r="X323" i="15"/>
  <c r="X324" i="15"/>
  <c r="X325" i="15"/>
  <c r="X326" i="15"/>
  <c r="X327" i="15"/>
  <c r="X328" i="15"/>
  <c r="X329" i="15"/>
  <c r="X330" i="15"/>
  <c r="X331" i="15"/>
  <c r="X320" i="15"/>
  <c r="X280" i="15"/>
  <c r="X279" i="15"/>
  <c r="X278" i="15"/>
  <c r="X277" i="15"/>
  <c r="X276" i="15"/>
  <c r="X275" i="15"/>
  <c r="X274" i="15"/>
  <c r="X273" i="15"/>
  <c r="X272" i="15"/>
  <c r="X271" i="15"/>
  <c r="X270" i="15"/>
  <c r="X269" i="15"/>
  <c r="X226" i="15"/>
  <c r="X227" i="15"/>
  <c r="X228" i="15"/>
  <c r="X229" i="15"/>
  <c r="X230" i="15"/>
  <c r="X231" i="15"/>
  <c r="X232" i="15"/>
  <c r="X233" i="15"/>
  <c r="X234" i="15"/>
  <c r="X235" i="15"/>
  <c r="X236" i="15"/>
  <c r="X225" i="15"/>
  <c r="X185" i="15"/>
  <c r="X184" i="15"/>
  <c r="X183" i="15"/>
  <c r="X182" i="15"/>
  <c r="X181" i="15"/>
  <c r="X180" i="15"/>
  <c r="X179" i="15"/>
  <c r="X178" i="15"/>
  <c r="X177" i="15"/>
  <c r="X176" i="15"/>
  <c r="X175" i="15"/>
  <c r="X131" i="15"/>
  <c r="X132" i="15"/>
  <c r="X133" i="15"/>
  <c r="X134" i="15"/>
  <c r="X135" i="15"/>
  <c r="X136" i="15"/>
  <c r="X137" i="15"/>
  <c r="X138" i="15"/>
  <c r="X139" i="15"/>
  <c r="X141" i="15"/>
  <c r="X90" i="15"/>
  <c r="X89" i="15"/>
  <c r="X88" i="15"/>
  <c r="X87" i="15"/>
  <c r="X86" i="15"/>
  <c r="X85" i="15"/>
  <c r="X84" i="15"/>
  <c r="X83" i="15"/>
  <c r="X82" i="15"/>
  <c r="X81" i="15"/>
  <c r="X80" i="15"/>
  <c r="X79" i="15"/>
  <c r="X36" i="15"/>
  <c r="X37" i="15"/>
  <c r="X38" i="15"/>
  <c r="X39" i="15"/>
  <c r="X40" i="15"/>
  <c r="X41" i="15"/>
  <c r="X42" i="15"/>
  <c r="X43" i="15"/>
  <c r="X44" i="15"/>
  <c r="X45" i="15"/>
  <c r="X46" i="15"/>
  <c r="X47" i="15" l="1"/>
  <c r="X471" i="15"/>
  <c r="X472" i="15" s="1"/>
  <c r="X427" i="15"/>
  <c r="X332" i="15"/>
  <c r="X281" i="15"/>
  <c r="X282" i="15" s="1"/>
  <c r="X522" i="15"/>
  <c r="X376" i="15"/>
  <c r="X377" i="15" s="1"/>
  <c r="X566" i="15"/>
  <c r="X567" i="15" s="1"/>
  <c r="X237" i="15"/>
  <c r="N14" i="11" s="1"/>
  <c r="X186" i="15"/>
  <c r="X187" i="15" s="1"/>
  <c r="X142" i="15"/>
  <c r="I17" i="11"/>
  <c r="I16" i="11"/>
  <c r="I15" i="11"/>
  <c r="I14" i="11"/>
  <c r="I13" i="11"/>
  <c r="B17" i="11"/>
  <c r="B16" i="11"/>
  <c r="B15" i="11"/>
  <c r="B14" i="11"/>
  <c r="B13" i="11"/>
  <c r="N13" i="11" l="1"/>
  <c r="N17" i="11"/>
  <c r="N15" i="11"/>
  <c r="N16" i="11"/>
  <c r="X48" i="15"/>
  <c r="X523" i="15"/>
  <c r="R17" i="11" s="1"/>
  <c r="X333" i="15"/>
  <c r="R15" i="11" s="1"/>
  <c r="X143" i="15"/>
  <c r="R13" i="11" s="1"/>
  <c r="X428" i="15"/>
  <c r="R16" i="11" s="1"/>
  <c r="X238" i="15"/>
  <c r="X378" i="15"/>
  <c r="X379" i="15" s="1"/>
  <c r="X473" i="15"/>
  <c r="X334" i="15"/>
  <c r="X144" i="15"/>
  <c r="X524" i="15"/>
  <c r="X429" i="15"/>
  <c r="X283" i="15"/>
  <c r="X568" i="15"/>
  <c r="X569" i="15" s="1"/>
  <c r="X239" i="15"/>
  <c r="X188" i="15"/>
  <c r="X91" i="15"/>
  <c r="N12" i="11" s="1"/>
  <c r="X49" i="15"/>
  <c r="V14" i="11" l="1"/>
  <c r="V15" i="11"/>
  <c r="V17" i="11"/>
  <c r="R14" i="11"/>
  <c r="V16" i="11"/>
  <c r="V13" i="11"/>
  <c r="X92" i="15"/>
  <c r="N33" i="11"/>
  <c r="X11" i="10" s="1"/>
  <c r="X50" i="15"/>
  <c r="X284" i="15"/>
  <c r="X145" i="15"/>
  <c r="X525" i="15"/>
  <c r="X570" i="15" s="1"/>
  <c r="X335" i="15"/>
  <c r="X380" i="15" s="1"/>
  <c r="X474" i="15"/>
  <c r="X430" i="15"/>
  <c r="X93" i="15"/>
  <c r="V12" i="11" s="1"/>
  <c r="X240" i="15"/>
  <c r="X189" i="15"/>
  <c r="X285" i="15" l="1"/>
  <c r="V33" i="11"/>
  <c r="X190" i="15"/>
  <c r="X475" i="15"/>
  <c r="X94" i="15"/>
  <c r="X95" i="15" s="1"/>
  <c r="R12" i="11"/>
  <c r="I12" i="11"/>
  <c r="B12" i="11"/>
  <c r="Z12" i="11" l="1"/>
  <c r="R33" i="11"/>
  <c r="A602" i="15"/>
  <c r="A887" i="15"/>
  <c r="A792" i="15"/>
  <c r="A412" i="15"/>
  <c r="A222" i="15"/>
  <c r="A507" i="15"/>
  <c r="A317" i="15"/>
  <c r="A127" i="15"/>
  <c r="A32" i="15"/>
  <c r="Z13" i="11"/>
  <c r="X26" i="10" l="1"/>
  <c r="Z16" i="11" l="1"/>
  <c r="Z18" i="11"/>
  <c r="Z14" i="11" l="1"/>
  <c r="Z15" i="11"/>
  <c r="Z17" i="11"/>
  <c r="Z33" i="11" l="1"/>
  <c r="Y12" i="12" s="1"/>
  <c r="X13" i="10"/>
  <c r="X12" i="10"/>
  <c r="X33" i="10" l="1"/>
  <c r="X34" i="10" s="1"/>
  <c r="X43" i="10" s="1"/>
  <c r="X14" i="10" l="1"/>
  <c r="X36" i="10" l="1"/>
  <c r="X41" i="10"/>
  <c r="X52" i="10"/>
  <c r="S59" i="10" l="1"/>
  <c r="X44" i="10"/>
  <c r="S60" i="10" l="1"/>
  <c r="X59" i="10"/>
  <c r="X60"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LehmY</author>
  </authors>
  <commentList>
    <comment ref="M18" authorId="0" shapeId="0" xr:uid="{00000000-0006-0000-0200-000001000000}">
      <text>
        <r>
          <rPr>
            <sz val="8"/>
            <color indexed="81"/>
            <rFont val="Tahoma"/>
            <family val="2"/>
          </rPr>
          <t>Arbeitsvertrag (ggf. Entwurf) ist beizufügen!</t>
        </r>
      </text>
    </comment>
    <comment ref="M22" authorId="0" shapeId="0" xr:uid="{00000000-0006-0000-0200-000002000000}">
      <text>
        <r>
          <rPr>
            <sz val="8"/>
            <color indexed="81"/>
            <rFont val="Tahoma"/>
            <family val="2"/>
          </rPr>
          <t>Stellenbeschreibung und Qualifikationsnach-
weis sind beizufügen!</t>
        </r>
      </text>
    </comment>
    <comment ref="M113" authorId="0" shapeId="0" xr:uid="{00000000-0006-0000-0200-000003000000}">
      <text>
        <r>
          <rPr>
            <sz val="8"/>
            <color indexed="81"/>
            <rFont val="Tahoma"/>
            <family val="2"/>
          </rPr>
          <t>Arbeitsvertrag (ggf. Entwurf) ist beizufügen!</t>
        </r>
      </text>
    </comment>
    <comment ref="M117" authorId="0" shapeId="0" xr:uid="{00000000-0006-0000-0200-000004000000}">
      <text>
        <r>
          <rPr>
            <sz val="8"/>
            <color indexed="81"/>
            <rFont val="Tahoma"/>
            <family val="2"/>
          </rPr>
          <t>Stellenbeschreibung und Qualifikationsnach-
weis sind beizufügen!</t>
        </r>
      </text>
    </comment>
    <comment ref="M208" authorId="0" shapeId="0" xr:uid="{00000000-0006-0000-0200-000005000000}">
      <text>
        <r>
          <rPr>
            <sz val="8"/>
            <color indexed="81"/>
            <rFont val="Tahoma"/>
            <family val="2"/>
          </rPr>
          <t>Arbeitsvertrag (ggf. Entwurf) ist beizufügen!</t>
        </r>
      </text>
    </comment>
    <comment ref="M212" authorId="0" shapeId="0" xr:uid="{00000000-0006-0000-0200-000006000000}">
      <text>
        <r>
          <rPr>
            <sz val="8"/>
            <color indexed="81"/>
            <rFont val="Tahoma"/>
            <family val="2"/>
          </rPr>
          <t>Stellenbeschreibung und Qualifikationsnach-
weis sind beizufügen!</t>
        </r>
      </text>
    </comment>
    <comment ref="M303" authorId="0" shapeId="0" xr:uid="{00000000-0006-0000-0200-000007000000}">
      <text>
        <r>
          <rPr>
            <sz val="8"/>
            <color indexed="81"/>
            <rFont val="Tahoma"/>
            <family val="2"/>
          </rPr>
          <t>Arbeitsvertrag (ggf. Entwurf) ist beizufügen!</t>
        </r>
      </text>
    </comment>
    <comment ref="M307" authorId="0" shapeId="0" xr:uid="{00000000-0006-0000-0200-000008000000}">
      <text>
        <r>
          <rPr>
            <sz val="8"/>
            <color indexed="81"/>
            <rFont val="Tahoma"/>
            <family val="2"/>
          </rPr>
          <t>Stellenbeschreibung und Qualifikationsnach-
weis sind beizufügen!</t>
        </r>
      </text>
    </comment>
    <comment ref="M398" authorId="0" shapeId="0" xr:uid="{00000000-0006-0000-0200-000009000000}">
      <text>
        <r>
          <rPr>
            <sz val="8"/>
            <color indexed="81"/>
            <rFont val="Tahoma"/>
            <family val="2"/>
          </rPr>
          <t>Arbeitsvertrag (ggf. Entwurf) ist beizufügen!</t>
        </r>
      </text>
    </comment>
    <comment ref="M402" authorId="0" shapeId="0" xr:uid="{00000000-0006-0000-0200-00000A000000}">
      <text>
        <r>
          <rPr>
            <sz val="8"/>
            <color indexed="81"/>
            <rFont val="Tahoma"/>
            <family val="2"/>
          </rPr>
          <t>Stellenbeschreibung und Qualifikationsnach-
weis sind beizufügen!</t>
        </r>
      </text>
    </comment>
    <comment ref="M493" authorId="0" shapeId="0" xr:uid="{00000000-0006-0000-0200-00000B000000}">
      <text>
        <r>
          <rPr>
            <sz val="8"/>
            <color indexed="81"/>
            <rFont val="Tahoma"/>
            <family val="2"/>
          </rPr>
          <t>Arbeitsvertrag (ggf. Entwurf) ist beizufügen!</t>
        </r>
      </text>
    </comment>
    <comment ref="M497" authorId="0" shapeId="0" xr:uid="{00000000-0006-0000-0200-00000C000000}">
      <text>
        <r>
          <rPr>
            <sz val="8"/>
            <color indexed="81"/>
            <rFont val="Tahoma"/>
            <family val="2"/>
          </rPr>
          <t>Stellenbeschreibung und Qualifikationsnach-
weis sind beizufügen!</t>
        </r>
      </text>
    </comment>
    <comment ref="M588" authorId="0" shapeId="0" xr:uid="{00000000-0006-0000-0200-00000D000000}">
      <text>
        <r>
          <rPr>
            <sz val="8"/>
            <color indexed="81"/>
            <rFont val="Tahoma"/>
            <family val="2"/>
          </rPr>
          <t>Arbeitsvertrag (ggf. Entwurf) ist beizufügen!</t>
        </r>
      </text>
    </comment>
    <comment ref="M592" authorId="0" shapeId="0" xr:uid="{00000000-0006-0000-0200-00000E000000}">
      <text>
        <r>
          <rPr>
            <sz val="8"/>
            <color indexed="81"/>
            <rFont val="Tahoma"/>
            <family val="2"/>
          </rPr>
          <t>Stellenbeschreibung und Qualifikationsnach-
weis sind beizufügen!</t>
        </r>
      </text>
    </comment>
    <comment ref="M683" authorId="0" shapeId="0" xr:uid="{00000000-0006-0000-0200-00000F000000}">
      <text>
        <r>
          <rPr>
            <sz val="8"/>
            <color indexed="81"/>
            <rFont val="Tahoma"/>
            <family val="2"/>
          </rPr>
          <t>Arbeitsvertrag (ggf. Entwurf) ist beizufügen!</t>
        </r>
      </text>
    </comment>
    <comment ref="M687" authorId="0" shapeId="0" xr:uid="{00000000-0006-0000-0200-000010000000}">
      <text>
        <r>
          <rPr>
            <sz val="8"/>
            <color indexed="81"/>
            <rFont val="Tahoma"/>
            <family val="2"/>
          </rPr>
          <t>Stellenbeschreibung und Qualifikationsnach-
weis sind beizufügen!</t>
        </r>
      </text>
    </comment>
    <comment ref="M778" authorId="0" shapeId="0" xr:uid="{00000000-0006-0000-0200-000011000000}">
      <text>
        <r>
          <rPr>
            <sz val="8"/>
            <color indexed="81"/>
            <rFont val="Tahoma"/>
            <family val="2"/>
          </rPr>
          <t>Arbeitsvertrag (ggf. Entwurf) ist beizufügen!</t>
        </r>
      </text>
    </comment>
    <comment ref="M782" authorId="0" shapeId="0" xr:uid="{00000000-0006-0000-0200-000012000000}">
      <text>
        <r>
          <rPr>
            <sz val="8"/>
            <color indexed="81"/>
            <rFont val="Tahoma"/>
            <family val="2"/>
          </rPr>
          <t>Stellenbeschreibung und Qualifikationsnach-
weis sind beizufügen!</t>
        </r>
      </text>
    </comment>
    <comment ref="M873" authorId="0" shapeId="0" xr:uid="{00000000-0006-0000-0200-000013000000}">
      <text>
        <r>
          <rPr>
            <sz val="8"/>
            <color indexed="81"/>
            <rFont val="Tahoma"/>
            <family val="2"/>
          </rPr>
          <t>Arbeitsvertrag (ggf. Entwurf) ist beizufügen!</t>
        </r>
      </text>
    </comment>
    <comment ref="M877" authorId="0" shapeId="0" xr:uid="{00000000-0006-0000-0200-000014000000}">
      <text>
        <r>
          <rPr>
            <sz val="8"/>
            <color indexed="81"/>
            <rFont val="Tahoma"/>
            <family val="2"/>
          </rPr>
          <t>Stellenbeschreibung und Qualifikationsnach-
weis sind beizufügen!</t>
        </r>
      </text>
    </comment>
    <comment ref="M968" authorId="0" shapeId="0" xr:uid="{00000000-0006-0000-0200-000015000000}">
      <text>
        <r>
          <rPr>
            <sz val="8"/>
            <color indexed="81"/>
            <rFont val="Tahoma"/>
            <family val="2"/>
          </rPr>
          <t>Arbeitsvertrag (ggf. Entwurf) ist beizufügen!</t>
        </r>
      </text>
    </comment>
    <comment ref="M972" authorId="0" shapeId="0" xr:uid="{00000000-0006-0000-0200-000016000000}">
      <text>
        <r>
          <rPr>
            <sz val="8"/>
            <color indexed="81"/>
            <rFont val="Tahoma"/>
            <family val="2"/>
          </rPr>
          <t>Stellenbeschreibung und Qualifikationsnach-
weis sind beizufügen!</t>
        </r>
      </text>
    </comment>
    <comment ref="M1063" authorId="0" shapeId="0" xr:uid="{00000000-0006-0000-0200-000017000000}">
      <text>
        <r>
          <rPr>
            <sz val="8"/>
            <color indexed="81"/>
            <rFont val="Tahoma"/>
            <family val="2"/>
          </rPr>
          <t>Arbeitsvertrag (ggf. Entwurf) ist beizufügen!</t>
        </r>
      </text>
    </comment>
    <comment ref="M1067" authorId="0" shapeId="0" xr:uid="{00000000-0006-0000-0200-000018000000}">
      <text>
        <r>
          <rPr>
            <sz val="8"/>
            <color indexed="81"/>
            <rFont val="Tahoma"/>
            <family val="2"/>
          </rPr>
          <t>Stellenbeschreibung und Qualifikationsnach-
weis sind beizufügen!</t>
        </r>
      </text>
    </comment>
    <comment ref="M1158" authorId="0" shapeId="0" xr:uid="{00000000-0006-0000-0200-000019000000}">
      <text>
        <r>
          <rPr>
            <sz val="8"/>
            <color indexed="81"/>
            <rFont val="Tahoma"/>
            <family val="2"/>
          </rPr>
          <t>Arbeitsvertrag (ggf. Entwurf) ist beizufügen!</t>
        </r>
      </text>
    </comment>
    <comment ref="M1162" authorId="0" shapeId="0" xr:uid="{00000000-0006-0000-0200-00001A000000}">
      <text>
        <r>
          <rPr>
            <sz val="8"/>
            <color indexed="81"/>
            <rFont val="Tahoma"/>
            <family val="2"/>
          </rPr>
          <t>Stellenbeschreibung und Qualifikationsnach-
weis sind beizufügen!</t>
        </r>
      </text>
    </comment>
    <comment ref="M1253" authorId="0" shapeId="0" xr:uid="{00000000-0006-0000-0200-00001B000000}">
      <text>
        <r>
          <rPr>
            <sz val="8"/>
            <color indexed="81"/>
            <rFont val="Tahoma"/>
            <family val="2"/>
          </rPr>
          <t>Arbeitsvertrag (ggf. Entwurf) ist beizufügen!</t>
        </r>
      </text>
    </comment>
    <comment ref="M1257" authorId="0" shapeId="0" xr:uid="{00000000-0006-0000-0200-00001C000000}">
      <text>
        <r>
          <rPr>
            <sz val="8"/>
            <color indexed="81"/>
            <rFont val="Tahoma"/>
            <family val="2"/>
          </rPr>
          <t>Stellenbeschreibung und Qualifikationsnach-
weis sind beizufügen!</t>
        </r>
      </text>
    </comment>
    <comment ref="M1348" authorId="0" shapeId="0" xr:uid="{00000000-0006-0000-0200-00001D000000}">
      <text>
        <r>
          <rPr>
            <sz val="8"/>
            <color indexed="81"/>
            <rFont val="Tahoma"/>
            <family val="2"/>
          </rPr>
          <t>Arbeitsvertrag (ggf. Entwurf) ist beizufügen!</t>
        </r>
      </text>
    </comment>
    <comment ref="M1352" authorId="0" shapeId="0" xr:uid="{00000000-0006-0000-0200-00001E000000}">
      <text>
        <r>
          <rPr>
            <sz val="8"/>
            <color indexed="81"/>
            <rFont val="Tahoma"/>
            <family val="2"/>
          </rPr>
          <t>Stellenbeschreibung und Qualifikationsnach-
weis sind beizufügen!</t>
        </r>
      </text>
    </comment>
    <comment ref="M1443" authorId="0" shapeId="0" xr:uid="{00000000-0006-0000-0200-00001F000000}">
      <text>
        <r>
          <rPr>
            <sz val="8"/>
            <color indexed="81"/>
            <rFont val="Tahoma"/>
            <family val="2"/>
          </rPr>
          <t>Arbeitsvertrag (ggf. Entwurf) ist beizufügen!</t>
        </r>
      </text>
    </comment>
    <comment ref="M1447" authorId="0" shapeId="0" xr:uid="{00000000-0006-0000-0200-000020000000}">
      <text>
        <r>
          <rPr>
            <sz val="8"/>
            <color indexed="81"/>
            <rFont val="Tahoma"/>
            <family val="2"/>
          </rPr>
          <t>Stellenbeschreibung und Qualifikationsnach-
weis sind beizufügen!</t>
        </r>
      </text>
    </comment>
    <comment ref="M1538" authorId="0" shapeId="0" xr:uid="{00000000-0006-0000-0200-000021000000}">
      <text>
        <r>
          <rPr>
            <sz val="8"/>
            <color indexed="81"/>
            <rFont val="Tahoma"/>
            <family val="2"/>
          </rPr>
          <t>Arbeitsvertrag (ggf. Entwurf) ist beizufügen!</t>
        </r>
      </text>
    </comment>
    <comment ref="M1542" authorId="0" shapeId="0" xr:uid="{00000000-0006-0000-0200-000022000000}">
      <text>
        <r>
          <rPr>
            <sz val="8"/>
            <color indexed="81"/>
            <rFont val="Tahoma"/>
            <family val="2"/>
          </rPr>
          <t>Stellenbeschreibung und Qualifikationsnach-
weis sind beizufügen!</t>
        </r>
      </text>
    </comment>
    <comment ref="M1633" authorId="0" shapeId="0" xr:uid="{00000000-0006-0000-0200-000023000000}">
      <text>
        <r>
          <rPr>
            <sz val="8"/>
            <color indexed="81"/>
            <rFont val="Tahoma"/>
            <family val="2"/>
          </rPr>
          <t>Arbeitsvertrag (ggf. Entwurf) ist beizufügen!</t>
        </r>
      </text>
    </comment>
    <comment ref="M1637" authorId="0" shapeId="0" xr:uid="{00000000-0006-0000-0200-000024000000}">
      <text>
        <r>
          <rPr>
            <sz val="8"/>
            <color indexed="81"/>
            <rFont val="Tahoma"/>
            <family val="2"/>
          </rPr>
          <t>Stellenbeschreibung und Qualifikationsnach-
weis sind beizufügen!</t>
        </r>
      </text>
    </comment>
    <comment ref="M1728" authorId="0" shapeId="0" xr:uid="{00000000-0006-0000-0200-000025000000}">
      <text>
        <r>
          <rPr>
            <sz val="8"/>
            <color indexed="81"/>
            <rFont val="Tahoma"/>
            <family val="2"/>
          </rPr>
          <t>Arbeitsvertrag (ggf. Entwurf) ist beizufügen!</t>
        </r>
      </text>
    </comment>
    <comment ref="M1732" authorId="0" shapeId="0" xr:uid="{00000000-0006-0000-0200-000026000000}">
      <text>
        <r>
          <rPr>
            <sz val="8"/>
            <color indexed="81"/>
            <rFont val="Tahoma"/>
            <family val="2"/>
          </rPr>
          <t>Stellenbeschreibung und Qualifikationsnach-
weis sind beizufügen!</t>
        </r>
      </text>
    </comment>
    <comment ref="M1823" authorId="0" shapeId="0" xr:uid="{00000000-0006-0000-0200-000027000000}">
      <text>
        <r>
          <rPr>
            <sz val="8"/>
            <color indexed="81"/>
            <rFont val="Tahoma"/>
            <family val="2"/>
          </rPr>
          <t>Arbeitsvertrag (ggf. Entwurf) ist beizufügen!</t>
        </r>
      </text>
    </comment>
    <comment ref="M1827" authorId="0" shapeId="0" xr:uid="{00000000-0006-0000-0200-000028000000}">
      <text>
        <r>
          <rPr>
            <sz val="8"/>
            <color indexed="81"/>
            <rFont val="Tahoma"/>
            <family val="2"/>
          </rPr>
          <t>Stellenbeschreibung und Qualifikationsnach-
weis sind beizufügen!</t>
        </r>
      </text>
    </comment>
    <comment ref="M1918" authorId="0" shapeId="0" xr:uid="{00000000-0006-0000-0200-000029000000}">
      <text>
        <r>
          <rPr>
            <sz val="8"/>
            <color indexed="81"/>
            <rFont val="Tahoma"/>
            <family val="2"/>
          </rPr>
          <t>Arbeitsvertrag (ggf. Entwurf) ist beizufügen!</t>
        </r>
      </text>
    </comment>
    <comment ref="M1922" authorId="0" shapeId="0" xr:uid="{00000000-0006-0000-0200-00002A000000}">
      <text>
        <r>
          <rPr>
            <sz val="8"/>
            <color indexed="81"/>
            <rFont val="Tahoma"/>
            <family val="2"/>
          </rPr>
          <t>Stellenbeschreibung und Qualifikationsnach-
weis sind beizufügen!</t>
        </r>
      </text>
    </comment>
  </commentList>
</comments>
</file>

<file path=xl/sharedStrings.xml><?xml version="1.0" encoding="utf-8"?>
<sst xmlns="http://schemas.openxmlformats.org/spreadsheetml/2006/main" count="2035" uniqueCount="187">
  <si>
    <t>Tätigkeit</t>
  </si>
  <si>
    <t>Allgemeine Angaben</t>
  </si>
  <si>
    <t>Bezeichnung</t>
  </si>
  <si>
    <t>Einzelbetrag</t>
  </si>
  <si>
    <t>Anzahl</t>
  </si>
  <si>
    <t>Gegenstand</t>
  </si>
  <si>
    <t>Ausgaben je
Monat</t>
  </si>
  <si>
    <t>Dauer in
Monaten</t>
  </si>
  <si>
    <t>bis</t>
  </si>
  <si>
    <t>wöchentliche Arbeitszeit</t>
  </si>
  <si>
    <t>Angaben zum Projekteinsatz</t>
  </si>
  <si>
    <t>Name, Vorname</t>
  </si>
  <si>
    <t>Lohnnebenausgaben (Arbeitgeberanteile)</t>
  </si>
  <si>
    <t>sonstige Sozialabgaben für Projektpersonal</t>
  </si>
  <si>
    <t>Ausgaben für Dienstreisen des Projektpersonals</t>
  </si>
  <si>
    <t>1.</t>
  </si>
  <si>
    <t>2.</t>
  </si>
  <si>
    <t>3.</t>
  </si>
  <si>
    <t>Indirekte Ausgaben</t>
  </si>
  <si>
    <t>4.</t>
  </si>
  <si>
    <t>Kalenderjahr</t>
  </si>
  <si>
    <t>Öffentliche Mittel</t>
  </si>
  <si>
    <t>Eigenmittel privat</t>
  </si>
  <si>
    <t>Private Mittel</t>
  </si>
  <si>
    <t>kommunale Mittel</t>
  </si>
  <si>
    <t>I.</t>
  </si>
  <si>
    <t>II.</t>
  </si>
  <si>
    <t>Summe Private Mittel</t>
  </si>
  <si>
    <t>IV.</t>
  </si>
  <si>
    <t>V.</t>
  </si>
  <si>
    <t>Summe öffentliche Mittel</t>
  </si>
  <si>
    <t>Fördermittel</t>
  </si>
  <si>
    <t>Summe gesamt</t>
  </si>
  <si>
    <t>Summe</t>
  </si>
  <si>
    <t>Planung der Einnahmen nach Haushaltsjahren</t>
  </si>
  <si>
    <t>Summe:</t>
  </si>
  <si>
    <t>Ergebnis</t>
  </si>
  <si>
    <t>Betrag</t>
  </si>
  <si>
    <t>beschäftigt beim Antragsteller seit</t>
  </si>
  <si>
    <t>Bezeichnung/Gegenstand</t>
  </si>
  <si>
    <t>Kalkulation Projektpersonal 4</t>
  </si>
  <si>
    <t>Kalkulation Projektpersonal 1</t>
  </si>
  <si>
    <t>Kalkulation Projektpersonal 2</t>
  </si>
  <si>
    <t>Kalkulation Projektpersonal 3</t>
  </si>
  <si>
    <r>
      <t xml:space="preserve">Privat versichert </t>
    </r>
    <r>
      <rPr>
        <sz val="7.5"/>
        <rFont val="Arial"/>
        <family val="2"/>
      </rPr>
      <t>(bitte ankreuzen)</t>
    </r>
  </si>
  <si>
    <t>Ausgaben für Öffentlichkeitsarbeit</t>
  </si>
  <si>
    <t>Angaben zum Arbeitsvertrag</t>
  </si>
  <si>
    <t>Kalkulation</t>
  </si>
  <si>
    <t>Anzahl der Monate</t>
  </si>
  <si>
    <t>Kalkulation Projektpersonal 6</t>
  </si>
  <si>
    <t>Kalkulation Projektpersonal 7</t>
  </si>
  <si>
    <t>Bezeichnung der externen Leistung</t>
  </si>
  <si>
    <t>Arbeitsentgelt in €</t>
  </si>
  <si>
    <t>Sonderzahlung in €</t>
  </si>
  <si>
    <t>Januar</t>
  </si>
  <si>
    <t>Februar</t>
  </si>
  <si>
    <t>März</t>
  </si>
  <si>
    <t>April</t>
  </si>
  <si>
    <t>Mai</t>
  </si>
  <si>
    <t>Juni</t>
  </si>
  <si>
    <t>Juli</t>
  </si>
  <si>
    <t>August</t>
  </si>
  <si>
    <t>September</t>
  </si>
  <si>
    <t>Oktober</t>
  </si>
  <si>
    <t>November</t>
  </si>
  <si>
    <t>Dezember</t>
  </si>
  <si>
    <t>Summe beantragtes Bruttoentgelt</t>
  </si>
  <si>
    <t>sonstige Sozialabgaben (1 %, beinhaltet BG)</t>
  </si>
  <si>
    <t>sonstige Sozialabgaben (1%, beinhaltet BG)</t>
  </si>
  <si>
    <r>
      <t>Sonderzahlung 
(z. B. Jahressonderzahlung)</t>
    </r>
    <r>
      <rPr>
        <vertAlign val="superscript"/>
        <sz val="8"/>
        <rFont val="Arial"/>
        <family val="2"/>
      </rPr>
      <t>3)</t>
    </r>
  </si>
  <si>
    <r>
      <t>VWL</t>
    </r>
    <r>
      <rPr>
        <vertAlign val="superscript"/>
        <sz val="8"/>
        <rFont val="Arial"/>
        <family val="2"/>
      </rPr>
      <t>3)</t>
    </r>
  </si>
  <si>
    <r>
      <t>3)</t>
    </r>
    <r>
      <rPr>
        <sz val="7"/>
        <rFont val="Arial"/>
        <family val="2"/>
      </rPr>
      <t>bezogen auf wöchentliche Arbeitszeit lt. Arbeitsvertrag</t>
    </r>
  </si>
  <si>
    <r>
      <t>4)</t>
    </r>
    <r>
      <rPr>
        <sz val="7"/>
        <rFont val="Arial"/>
        <family val="2"/>
      </rPr>
      <t>bezogen auf wöchentliche Arbeitszeit im Projekt</t>
    </r>
  </si>
  <si>
    <r>
      <t>Sonderzahlung 
(z. B. Jahressonderzahlung)</t>
    </r>
    <r>
      <rPr>
        <vertAlign val="superscript"/>
        <sz val="8"/>
        <rFont val="Arial"/>
        <family val="2"/>
      </rPr>
      <t>1)</t>
    </r>
  </si>
  <si>
    <r>
      <t>VWL</t>
    </r>
    <r>
      <rPr>
        <vertAlign val="superscript"/>
        <sz val="8"/>
        <rFont val="Arial"/>
        <family val="2"/>
      </rPr>
      <t>1)</t>
    </r>
  </si>
  <si>
    <r>
      <t>1)</t>
    </r>
    <r>
      <rPr>
        <sz val="7"/>
        <rFont val="Arial"/>
        <family val="2"/>
      </rPr>
      <t>bezogen auf wöchentliche Arbeitszeit lt. Arbeitsvertrag</t>
    </r>
  </si>
  <si>
    <r>
      <t>2)</t>
    </r>
    <r>
      <rPr>
        <sz val="7"/>
        <rFont val="Arial"/>
        <family val="2"/>
      </rPr>
      <t>bezogen auf wöchentliche Arbeitszeit im Projekt</t>
    </r>
  </si>
  <si>
    <r>
      <t>Entgeltgruppe nach TV-L</t>
    </r>
    <r>
      <rPr>
        <b/>
        <sz val="8"/>
        <rFont val="Arial"/>
        <family val="2"/>
      </rPr>
      <t>/</t>
    </r>
    <r>
      <rPr>
        <sz val="8"/>
        <rFont val="Arial"/>
        <family val="2"/>
      </rPr>
      <t>Entgeltstufe</t>
    </r>
    <r>
      <rPr>
        <vertAlign val="superscript"/>
        <sz val="8"/>
        <rFont val="Arial"/>
        <family val="2"/>
      </rPr>
      <t>2)</t>
    </r>
  </si>
  <si>
    <t xml:space="preserve"> 1.1 - 1.3 Ausgaben für Bruttoentgelt, Lohnnebenausgaben AG und sonstige Sozialabgaben</t>
  </si>
  <si>
    <t>Bruttoentgelt für Projektpersonal</t>
  </si>
  <si>
    <t>Summe beantragtes BruttoeEntgelt</t>
  </si>
  <si>
    <r>
      <t>Bruttoentgelt</t>
    </r>
    <r>
      <rPr>
        <vertAlign val="superscript"/>
        <sz val="8"/>
        <rFont val="Arial"/>
        <family val="2"/>
      </rPr>
      <t>3)</t>
    </r>
  </si>
  <si>
    <r>
      <t>Bruttoentgelt</t>
    </r>
    <r>
      <rPr>
        <vertAlign val="superscript"/>
        <sz val="8"/>
        <rFont val="Arial"/>
        <family val="2"/>
      </rPr>
      <t>1)</t>
    </r>
  </si>
  <si>
    <r>
      <t>Bruttoentgelt</t>
    </r>
    <r>
      <rPr>
        <vertAlign val="superscript"/>
        <sz val="8"/>
        <rFont val="Arial"/>
        <family val="2"/>
      </rPr>
      <t>3)</t>
    </r>
    <r>
      <rPr>
        <sz val="8"/>
        <rFont val="Arial"/>
        <family val="2"/>
      </rPr>
      <t xml:space="preserve"> </t>
    </r>
  </si>
  <si>
    <t>Kalkulation Projektpersonal 8</t>
  </si>
  <si>
    <t>Kalkulation Projektpersonal 9</t>
  </si>
  <si>
    <t>Kalkulation Projektpersonal 10</t>
  </si>
  <si>
    <t>Lohnnebenausgaben (22 %, beinhalten KV, RV, AV, PV, U1, U2, IG)</t>
  </si>
  <si>
    <t>1.1</t>
  </si>
  <si>
    <t>1.2</t>
  </si>
  <si>
    <t>1.3</t>
  </si>
  <si>
    <t>2.1</t>
  </si>
  <si>
    <t>2.2</t>
  </si>
  <si>
    <t>Ausgaben für Projektpersonal (Summe 1.1 bis 1.3)</t>
  </si>
  <si>
    <t>Direkte Ausgaben</t>
  </si>
  <si>
    <t>Ausgaben für Projektpersonal</t>
  </si>
  <si>
    <t>2.3.1</t>
  </si>
  <si>
    <t>Miet- und Leasingausgaben für projektbezogene Ausstattungsgegenstände</t>
  </si>
  <si>
    <t>Ausgaben für geringwertige Wirtschaftsgüter</t>
  </si>
  <si>
    <t>2.3.2</t>
  </si>
  <si>
    <t>2.3.3</t>
  </si>
  <si>
    <t>2.3</t>
  </si>
  <si>
    <t>3.1</t>
  </si>
  <si>
    <t>Indirekte Ausgaben (Summe 3.1)</t>
  </si>
  <si>
    <t>Bundesmittel</t>
  </si>
  <si>
    <t>andere öffentliche Mittel</t>
  </si>
  <si>
    <t>2. Direkte Ausgaben</t>
  </si>
  <si>
    <r>
      <t>Summe der Ausgaben für Dienstreisen des Projektpersonals (Wegstreckenentschädigung, ÖPNV (Bus, Bahn), Tagegeld, Übernachtungsgeld, Nebenkosten)</t>
    </r>
    <r>
      <rPr>
        <b/>
        <vertAlign val="superscript"/>
        <sz val="9"/>
        <rFont val="Arial"/>
        <family val="2"/>
      </rPr>
      <t>1)</t>
    </r>
    <r>
      <rPr>
        <b/>
        <sz val="9"/>
        <rFont val="Arial"/>
        <family val="2"/>
      </rPr>
      <t>:</t>
    </r>
  </si>
  <si>
    <t>Summe Direkte Sachausgaben:</t>
  </si>
  <si>
    <t>1. Ausgaben für Projektpersonal</t>
  </si>
  <si>
    <t>1.1.
(Bruttoentgelt)</t>
  </si>
  <si>
    <t>1.3.
(sonstige
Sozialabgaben)</t>
  </si>
  <si>
    <r>
      <t>wöchentliche Arbeitszeit im Projekt</t>
    </r>
    <r>
      <rPr>
        <vertAlign val="superscript"/>
        <sz val="9.1999999999999993"/>
        <rFont val="Arial"/>
        <family val="2"/>
      </rPr>
      <t>1)</t>
    </r>
  </si>
  <si>
    <t>Einsatzzeitraum im Projekt</t>
  </si>
  <si>
    <t>Tätigkeit im Projekt</t>
  </si>
  <si>
    <r>
      <t>Brutto gesamt, 
Anteil im Projekt</t>
    </r>
    <r>
      <rPr>
        <vertAlign val="superscript"/>
        <sz val="8"/>
        <rFont val="Arial"/>
        <family val="2"/>
      </rPr>
      <t>2)</t>
    </r>
  </si>
  <si>
    <t>Ausgaben für Lehrgänge und Leistungen externer Einrichtungen</t>
  </si>
  <si>
    <r>
      <t>2)</t>
    </r>
    <r>
      <rPr>
        <sz val="9"/>
        <rFont val="Arial"/>
        <family val="2"/>
      </rPr>
      <t xml:space="preserve"> Bitte fügen Sie zur Prüfung der Wirtschaftlichkeit und Sparsamkeit drei Vergleichsberechnungen/-angebote (wenn bereits vorhanden), Recherchen, Markterkundungen oder Begründungen zu Erfahrungswerten je Leistung als Anlage bei.</t>
    </r>
  </si>
  <si>
    <t>Summe aller Ausgaben des Projektes</t>
  </si>
  <si>
    <t>Pauschale für indirekte Ausgaben in Höhe von 15 v.H. der Ausgaben für Projektpersonal (1.1 - 1.3)</t>
  </si>
  <si>
    <t>Pauschale an den direkten Personalausgaben für projektbezogenes Personal nach Nr. 1.1 - 1.3 des Finanzierungsplans</t>
  </si>
  <si>
    <t>1.2.
(Lohnnebenaus-gaben AG)</t>
  </si>
  <si>
    <t>Ausgaben des Vorhabens</t>
  </si>
  <si>
    <t>Verteilung der Ausgaben des Vorhabens auf die Haushaltsjahre</t>
  </si>
  <si>
    <r>
      <rPr>
        <vertAlign val="superscript"/>
        <sz val="9"/>
        <rFont val="Arial"/>
        <family val="2"/>
      </rPr>
      <t>1)</t>
    </r>
    <r>
      <rPr>
        <sz val="9"/>
        <rFont val="Arial"/>
        <family val="2"/>
      </rPr>
      <t xml:space="preserve"> Bitte kalkulieren Sie die Ausgaben für die Dienstreisen des Projektpersonals in Anlehnung an das Bundesreisekostengesetz (BRKG) in Verbindung mit dem Besoldungs- und Versorgungsrechtsergänzungsgesetz des Landes Sachsen-Anhalt (BesVersEG LSA) und an die Auslandsreisekostenverordnung (ARV) des Bundes in der jeweils geltenden Fassung, erläutern Sie gesondert die Zusammensetzung der Ausgaben und begründen Sie deren Notwendigkeit für die Umsetzung des Vorhabens (Anlage zum Antrag). </t>
    </r>
  </si>
  <si>
    <r>
      <rPr>
        <vertAlign val="superscript"/>
        <sz val="7"/>
        <rFont val="Arial"/>
        <family val="2"/>
      </rPr>
      <t>1)</t>
    </r>
    <r>
      <rPr>
        <b/>
        <sz val="7"/>
        <rFont val="Arial"/>
        <family val="2"/>
      </rPr>
      <t xml:space="preserve">Anlage </t>
    </r>
    <r>
      <rPr>
        <sz val="7"/>
        <rFont val="Arial"/>
        <family val="2"/>
      </rPr>
      <t>"Erklärung zur Einhaltung Besserstellungsverbot" ist beizufügen</t>
    </r>
  </si>
  <si>
    <r>
      <rPr>
        <vertAlign val="superscript"/>
        <sz val="7"/>
        <rFont val="Arial"/>
        <family val="2"/>
      </rPr>
      <t>2)</t>
    </r>
    <r>
      <rPr>
        <b/>
        <sz val="7"/>
        <rFont val="Arial"/>
        <family val="2"/>
      </rPr>
      <t xml:space="preserve">Anlage </t>
    </r>
    <r>
      <rPr>
        <sz val="7"/>
        <rFont val="Arial"/>
        <family val="2"/>
      </rPr>
      <t xml:space="preserve"> "Nachweis bisheriger Tätigkeiten des Projektpersonals" ist beizufügen</t>
    </r>
  </si>
  <si>
    <t>Kalkulation Projektpersonal 11</t>
  </si>
  <si>
    <t>Kalkulation Projektpersonal 12</t>
  </si>
  <si>
    <t>Kalkulation Projektpersonal 13</t>
  </si>
  <si>
    <t>Kalkulation Projektpersonal 14</t>
  </si>
  <si>
    <t>Kalkulation Projektpersonal 15</t>
  </si>
  <si>
    <t>Kalkulation Projektpersonal 16</t>
  </si>
  <si>
    <t>Kalkulation Projektpersonal 17</t>
  </si>
  <si>
    <t>Kalkulation Projektpersonal 18</t>
  </si>
  <si>
    <t>Kalkulation Projektpersonal 19</t>
  </si>
  <si>
    <t>Nr.</t>
  </si>
  <si>
    <t xml:space="preserve">GESAMTÜBERSICHT </t>
  </si>
  <si>
    <t>Hinweis: Die Angaben in den nicht farblich unterlegten Feldern werden aufgrund Ihrer Eingaben unter Personalausgaben automatisch berechnet.</t>
  </si>
  <si>
    <t>Bitte die grau hinterlegten Felder befüllen!</t>
  </si>
  <si>
    <t>Anlage zum Antrag vom</t>
  </si>
  <si>
    <t>Zuwendungsempfänger</t>
  </si>
  <si>
    <t>Vorhaben</t>
  </si>
  <si>
    <t xml:space="preserve">Finanzierungsplan - Anlage zum Antrag vom </t>
  </si>
  <si>
    <t>III.</t>
  </si>
  <si>
    <t xml:space="preserve">Zuwendungsempfänger </t>
  </si>
  <si>
    <t>Kalkulation Projektpersonal 5</t>
  </si>
  <si>
    <t>Kalkulation Projektpersonal 20</t>
  </si>
  <si>
    <t xml:space="preserve">bis </t>
  </si>
  <si>
    <t>2.3 Ausgaben für Teilnehmende im Projekt</t>
  </si>
  <si>
    <t>Räume</t>
  </si>
  <si>
    <t>Anteiligkeit der Nutzung in %</t>
  </si>
  <si>
    <t>Dauer in Monaten</t>
  </si>
  <si>
    <t>Ausgaben je Monat je m² (Mietnebenausgaben)</t>
  </si>
  <si>
    <t>Ausgaben je Monat je m² (Miete)</t>
  </si>
  <si>
    <t>m²</t>
  </si>
  <si>
    <t>³) Bei Neuanmietung sind zur Prüfung der Wirtschaftlichkeit und Sparsamkeit 3 Vergleichsangebote als Anlage beizufügen. Dabei ist, sofern vorhanden, der örtliche Mietspiegel zu berücksichtigen. Bei bestehenden Mietverträgen sind diese und die Grundrisse der Bewilligungsbehörde als Anlage zum Antrag vorzulegen. Aufwendungen für Miet- und Mietnebenausgaben werden nur erstattet, sofern Sie die Notwendigkeit für die Zielerreichung entsprechend begründen. Werden Räumlichkeiten nicht ausschließlich vom Projekt genutzt, so ist die ermittelte Anteiligkeit der Nutzung nachvollziehbar zu begründen und als Anlage dem Antrag beizufügen. Gleiches gilt für Umlageschlüssel für die Ermittlung der Mietnebenausgaben.</t>
  </si>
  <si>
    <r>
      <t>5)</t>
    </r>
    <r>
      <rPr>
        <sz val="9"/>
        <rFont val="Arial"/>
        <family val="2"/>
      </rPr>
      <t xml:space="preserve"> Zu den sonstigen Sozialabgaben für Teilnehmende gehören die Beiträge für die Unfallversicherung der Teilnehmenden, insbesondere die Beiträge zur Berufsgenossenschaft. Für die Kalkulation der Ausgaben ist der Betrag aus dem letzten aktuellen Bescheid (Anlage) zu nutzen.</t>
    </r>
  </si>
  <si>
    <r>
      <t xml:space="preserve">2.3.4 sonstige teilnahmebedingte Ausgaben </t>
    </r>
    <r>
      <rPr>
        <vertAlign val="superscript"/>
        <sz val="10"/>
        <rFont val="Arial"/>
        <family val="2"/>
      </rPr>
      <t>6)</t>
    </r>
  </si>
  <si>
    <r>
      <t>6)</t>
    </r>
    <r>
      <rPr>
        <sz val="9"/>
        <rFont val="Arial"/>
        <family val="2"/>
      </rPr>
      <t xml:space="preserve"> Erläutern Sie gesondert die Zusammensetzung der Ausgaben und begründen Sie deren Notwendigkeit für die Umsetzung des Projektes mit Bezug zum Konzept/ zu den Arbeitspaketen (Anlage). Begründen Sie Ihre Preisermittlung und fügen diese ebenfalls dem Antrag bei. </t>
    </r>
  </si>
  <si>
    <t>Summe Ausgaben für Teilnehmende im Projekt:</t>
  </si>
  <si>
    <r>
      <rPr>
        <vertAlign val="superscript"/>
        <sz val="9"/>
        <rFont val="Arial"/>
        <family val="2"/>
      </rPr>
      <t>7)</t>
    </r>
    <r>
      <rPr>
        <sz val="9"/>
        <rFont val="Arial"/>
        <family val="2"/>
      </rPr>
      <t xml:space="preserve"> Bei Neubeschaffungen (Miete, Leasing) im Rahmen des Vorhabens ist die Entscheidung für die gewählte Beschaffungsart zu begründen. Dazu haben Sie mindestens drei Angebote einzuholen, wovon zwei Angebote direkt vergleichbar sein müssen und das Dritte dokumentiert, dass diese Beschaffungsart wesentlich unwirtschaftlicher ist als die bevorzugte Alternative (z .B. ein Angebot für die Anmietung eines vorhabensbezogenen Ausstattungsgegenstandes sowie zwei weitere Leasingangebote für denselben vorhabensbezogenen Ausstattungsgegenstand, die deutlich günstiger sind).
Sofern Sie anderweitig nachweisen, dass Sie eine Wirtschaftlichkeitsbetrachtung bezüglich Miete oder Leasing durchgeführt haben, sind drei Angebote der ausgewählten Beschaffungsart einzuholen. Die Summe der maximal zuwendungsfähigen Miet- und Leasingausgaben darf den marktüblichen Wert des gemieteten oder geleasten vorhabensbezogenen Ausstattungsgegenstandes bei Neuerwerbung zum Zeitpunkt der Anschaffung und bei bereits vorhandenen Betriebsmitteln zum Zeitpunkt des Vorhabenbeginns nicht übersteigen. </t>
    </r>
  </si>
  <si>
    <r>
      <t>8)</t>
    </r>
    <r>
      <rPr>
        <sz val="9"/>
        <rFont val="Arial"/>
        <family val="2"/>
      </rPr>
      <t xml:space="preserve"> Geringwertige Wirtschaftsgüter sind bewegliche, selbstständig nutzbare, abnutzbare Gegenstände. Die Ausgaben für die Anschaffung dürfen die in § 6 Abs. 2 S. 1 Einkommensteuergesetz (EStG)  in der jeweils geltenden Fassung festgelegte Wertgrenze nicht übersteigen. Begründen Sie die Notwendigkeit der Anschaffung für die Umsetzung des Vorhabens (Anlage zum Antrag). </t>
    </r>
  </si>
  <si>
    <r>
      <rPr>
        <vertAlign val="superscript"/>
        <sz val="9"/>
        <rFont val="Arial"/>
        <family val="2"/>
      </rPr>
      <t xml:space="preserve">9) </t>
    </r>
    <r>
      <rPr>
        <sz val="9"/>
        <rFont val="Arial"/>
        <family val="2"/>
      </rPr>
      <t xml:space="preserve">Zu den Ausgaben für Öffentlichkeitsarbeit gehören insbesondere Ausgaben für Veranstaltungen, Veröffentlichungen oder den Betrieb einer Webseite. Ausgaben für Öffentlichkeitsarbeit müssen direkt mit der Vorhabensdurchführung und den in den Arbeitspaketen verankerten Zielen im Zusammenhang stehen. Ausgenommen sind vorhabensbegleitende Werbemittel (z. B. vorhabensbezogene Visitenkarten, Briefpapier u. ä.), die mit den indirekten Ausgaben finanziert werden. Begründen Sie die Notwendigkeit der Ausgaben für Öffentlichkeitsarbeit für die Umsetzung des Vorhabens (Anlage zum Antrag). </t>
    </r>
  </si>
  <si>
    <t>Miet- und Mietnebenausgaben für projektbedingte Räume der Teilnehmenden</t>
  </si>
  <si>
    <t>Ausgaben für projektbedingte Fahrten der Teilnehmenden</t>
  </si>
  <si>
    <t>sonstige Sozialabgaben für Teilnehmende</t>
  </si>
  <si>
    <t>2.3.4</t>
  </si>
  <si>
    <t>Ausgaben für Teilnehmende im Projekt (Summe 2.3.1 bis 2.3.4)</t>
  </si>
  <si>
    <t>2.4</t>
  </si>
  <si>
    <r>
      <t xml:space="preserve">2.2 Ausgaben für Lehrgänge und Leistungen externer Einrichtungen </t>
    </r>
    <r>
      <rPr>
        <vertAlign val="superscript"/>
        <sz val="10"/>
        <rFont val="Arial"/>
        <family val="2"/>
      </rPr>
      <t>2)</t>
    </r>
  </si>
  <si>
    <r>
      <t xml:space="preserve">2.3.1 Miet- und Mietnebenausgaben für Räume der Teilnehmenden </t>
    </r>
    <r>
      <rPr>
        <vertAlign val="superscript"/>
        <sz val="10"/>
        <rFont val="Arial"/>
        <family val="2"/>
      </rPr>
      <t>3)</t>
    </r>
  </si>
  <si>
    <r>
      <t xml:space="preserve">2.3.2 Ausgaben für projektbedingte Fahrten der Teilnehmenden </t>
    </r>
    <r>
      <rPr>
        <vertAlign val="superscript"/>
        <sz val="10"/>
        <rFont val="Arial"/>
        <family val="2"/>
      </rPr>
      <t>4)</t>
    </r>
  </si>
  <si>
    <r>
      <rPr>
        <vertAlign val="superscript"/>
        <sz val="9"/>
        <rFont val="Arial"/>
        <family val="2"/>
      </rPr>
      <t>4)</t>
    </r>
    <r>
      <rPr>
        <sz val="9"/>
        <rFont val="Arial"/>
        <family val="2"/>
      </rPr>
      <t xml:space="preserve"> Bitte kalkulieren Sie die Ausgaben für die projektbedingten Fahrten der Teilnehmenden in Anlehnung an das Bundesreisekostengesetz (BRKG) in Verbindung mit dem Besoldungs- und Versorgungsrechtsergänzungsgesetz des Landes Sachsen-Anhalt (BesVersEG LSA) in der jeweils geltenden Fassung, erläutern Sie gesondert die Zusammensetzung der Ausgaben und begründen Sie deren Notwendigkeit für die Umsetzung des Projektes (Anlage).</t>
    </r>
  </si>
  <si>
    <r>
      <t xml:space="preserve">2.3.3 sonstige Sozialabgaben für Teilnehmende </t>
    </r>
    <r>
      <rPr>
        <vertAlign val="superscript"/>
        <sz val="10"/>
        <rFont val="Arial"/>
        <family val="2"/>
      </rPr>
      <t>5)</t>
    </r>
  </si>
  <si>
    <t>2.4.1</t>
  </si>
  <si>
    <t>2.4.2</t>
  </si>
  <si>
    <t>2.4.3</t>
  </si>
  <si>
    <t>direkte Sachausgaben (Summe 2.4.1 bis 2.4.3)</t>
  </si>
  <si>
    <t>Direkte Ausgaben (Summe 2.1 bis 2.4)</t>
  </si>
  <si>
    <r>
      <t xml:space="preserve">Summe der Ausgaben für projektbedingte Fahrten der Teilnehmenden (Wegstreckenentschädigung, ÖPNV (Bus, Bahn)) </t>
    </r>
    <r>
      <rPr>
        <b/>
        <vertAlign val="superscript"/>
        <sz val="9"/>
        <rFont val="Arial"/>
        <family val="2"/>
      </rPr>
      <t>4)</t>
    </r>
    <r>
      <rPr>
        <b/>
        <sz val="9"/>
        <rFont val="Arial"/>
        <family val="2"/>
      </rPr>
      <t>:</t>
    </r>
  </si>
  <si>
    <t>2.4 Direkte Sachausgaben</t>
  </si>
  <si>
    <r>
      <t xml:space="preserve">2.4.1 Miet- und Leasingausgaben für vorhabensbezogene Ausstattungsgegenstände </t>
    </r>
    <r>
      <rPr>
        <vertAlign val="superscript"/>
        <sz val="10"/>
        <rFont val="Arial"/>
        <family val="2"/>
      </rPr>
      <t>7)</t>
    </r>
  </si>
  <si>
    <r>
      <t xml:space="preserve">2.4.2 Ausgaben für geringwertige Wirtschaftsgüter </t>
    </r>
    <r>
      <rPr>
        <vertAlign val="superscript"/>
        <sz val="10"/>
        <rFont val="Arial"/>
        <family val="2"/>
      </rPr>
      <t>8)</t>
    </r>
  </si>
  <si>
    <r>
      <t xml:space="preserve">2.4.3 Ausgaben für Öffentlichkeitsarbeit </t>
    </r>
    <r>
      <rPr>
        <vertAlign val="superscript"/>
        <sz val="10"/>
        <rFont val="Arial"/>
        <family val="2"/>
      </rPr>
      <t>9)</t>
    </r>
  </si>
  <si>
    <t>Programm PRAXIS BO - REGIO AKTIV</t>
  </si>
  <si>
    <t>sonstige teilnahmebedingte Ausgaben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</si>
</sst>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 &quot;€&quot;"/>
    <numFmt numFmtId="165" formatCode="0.0"/>
    <numFmt numFmtId="166" formatCode="\x"/>
  </numFmts>
  <fonts count="38" x14ac:knownFonts="1">
    <font>
      <sz val="11"/>
      <name val="Arial"/>
    </font>
    <font>
      <sz val="8"/>
      <name val="Arial"/>
      <family val="2"/>
    </font>
    <font>
      <sz val="10"/>
      <name val="Arial"/>
      <family val="2"/>
    </font>
    <font>
      <b/>
      <sz val="10"/>
      <name val="Arial"/>
      <family val="2"/>
    </font>
    <font>
      <b/>
      <sz val="8"/>
      <name val="Arial"/>
      <family val="2"/>
    </font>
    <font>
      <sz val="8"/>
      <name val="Arial"/>
      <family val="2"/>
    </font>
    <font>
      <b/>
      <sz val="14"/>
      <name val="Arial"/>
      <family val="2"/>
    </font>
    <font>
      <b/>
      <sz val="12"/>
      <name val="Arial"/>
      <family val="2"/>
    </font>
    <font>
      <sz val="10"/>
      <name val="Arial"/>
      <family val="2"/>
    </font>
    <font>
      <b/>
      <sz val="8"/>
      <name val="Arial"/>
      <family val="2"/>
    </font>
    <font>
      <vertAlign val="superscript"/>
      <sz val="8"/>
      <name val="Arial"/>
      <family val="2"/>
    </font>
    <font>
      <vertAlign val="superscript"/>
      <sz val="10"/>
      <name val="Arial"/>
      <family val="2"/>
    </font>
    <font>
      <sz val="8"/>
      <color indexed="81"/>
      <name val="Tahoma"/>
      <family val="2"/>
    </font>
    <font>
      <vertAlign val="superscript"/>
      <sz val="9.1999999999999993"/>
      <name val="Arial"/>
      <family val="2"/>
    </font>
    <font>
      <sz val="7.5"/>
      <name val="Arial"/>
      <family val="2"/>
    </font>
    <font>
      <sz val="10"/>
      <color indexed="9"/>
      <name val="Arial"/>
      <family val="2"/>
    </font>
    <font>
      <sz val="11"/>
      <name val="Arial"/>
      <family val="2"/>
    </font>
    <font>
      <sz val="11"/>
      <color rgb="FFFF0000"/>
      <name val="Arial"/>
      <family val="2"/>
    </font>
    <font>
      <sz val="8"/>
      <color rgb="FFFF0000"/>
      <name val="Arial"/>
      <family val="2"/>
    </font>
    <font>
      <sz val="10"/>
      <color indexed="10"/>
      <name val="Arial"/>
      <family val="2"/>
    </font>
    <font>
      <u/>
      <sz val="8"/>
      <name val="Arial"/>
      <family val="2"/>
    </font>
    <font>
      <sz val="7"/>
      <name val="Arial"/>
      <family val="2"/>
    </font>
    <font>
      <vertAlign val="superscript"/>
      <sz val="7"/>
      <name val="Arial"/>
      <family val="2"/>
    </font>
    <font>
      <b/>
      <sz val="7"/>
      <name val="Arial"/>
      <family val="2"/>
    </font>
    <font>
      <sz val="9"/>
      <name val="Arial"/>
      <family val="2"/>
    </font>
    <font>
      <b/>
      <sz val="9"/>
      <name val="Arial"/>
      <family val="2"/>
    </font>
    <font>
      <vertAlign val="superscript"/>
      <sz val="9"/>
      <name val="Arial"/>
      <family val="2"/>
    </font>
    <font>
      <b/>
      <vertAlign val="superscript"/>
      <sz val="9"/>
      <name val="Arial"/>
      <family val="2"/>
    </font>
    <font>
      <sz val="11"/>
      <color theme="1"/>
      <name val="Arial"/>
      <family val="2"/>
    </font>
    <font>
      <b/>
      <sz val="12"/>
      <color theme="1"/>
      <name val="Arial"/>
      <family val="2"/>
    </font>
    <font>
      <i/>
      <sz val="9"/>
      <name val="Arial"/>
      <family val="2"/>
    </font>
    <font>
      <i/>
      <sz val="9"/>
      <color theme="1"/>
      <name val="Arial"/>
      <family val="2"/>
    </font>
    <font>
      <b/>
      <sz val="11"/>
      <name val="Arial"/>
      <family val="2"/>
    </font>
    <font>
      <b/>
      <i/>
      <sz val="11"/>
      <name val="Arial"/>
      <family val="2"/>
    </font>
    <font>
      <b/>
      <sz val="11"/>
      <color theme="1"/>
      <name val="Arial"/>
      <family val="2"/>
    </font>
    <font>
      <sz val="9"/>
      <color theme="1"/>
      <name val="Arial"/>
      <family val="2"/>
    </font>
    <font>
      <i/>
      <sz val="11"/>
      <color theme="1"/>
      <name val="Arial"/>
      <family val="2"/>
    </font>
    <font>
      <b/>
      <sz val="12"/>
      <color rgb="FF212529"/>
      <name val="Segoe UI"/>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s>
  <borders count="31">
    <border>
      <left/>
      <right/>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medium">
        <color theme="0" tint="-0.24994659260841701"/>
      </left>
      <right style="thin">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style="medium">
        <color theme="0" tint="-0.24994659260841701"/>
      </top>
      <bottom style="medium">
        <color theme="0" tint="-0.24994659260841701"/>
      </bottom>
      <diagonal/>
    </border>
    <border>
      <left style="thin">
        <color theme="0" tint="-0.24994659260841701"/>
      </left>
      <right style="medium">
        <color theme="0" tint="-0.24994659260841701"/>
      </right>
      <top style="medium">
        <color theme="0" tint="-0.24994659260841701"/>
      </top>
      <bottom style="medium">
        <color theme="0" tint="-0.24994659260841701"/>
      </bottom>
      <diagonal/>
    </border>
    <border>
      <left/>
      <right/>
      <top style="medium">
        <color theme="0" tint="-0.24994659260841701"/>
      </top>
      <bottom/>
      <diagonal/>
    </border>
    <border>
      <left style="medium">
        <color theme="0" tint="-0.24994659260841701"/>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s>
  <cellStyleXfs count="2">
    <xf numFmtId="0" fontId="0" fillId="0" borderId="0"/>
    <xf numFmtId="44" fontId="16" fillId="0" borderId="0" applyFont="0" applyFill="0" applyBorder="0" applyAlignment="0" applyProtection="0"/>
  </cellStyleXfs>
  <cellXfs count="307">
    <xf numFmtId="0" fontId="0" fillId="0" borderId="0" xfId="0"/>
    <xf numFmtId="44" fontId="24" fillId="0" borderId="0" xfId="1" applyFont="1" applyFill="1" applyBorder="1" applyAlignment="1" applyProtection="1">
      <alignment vertical="center"/>
    </xf>
    <xf numFmtId="44" fontId="24" fillId="2" borderId="0" xfId="1" applyFont="1" applyFill="1" applyBorder="1" applyAlignment="1" applyProtection="1">
      <alignment vertical="center"/>
    </xf>
    <xf numFmtId="166" fontId="1" fillId="4" borderId="6" xfId="0" applyNumberFormat="1" applyFont="1" applyFill="1" applyBorder="1" applyAlignment="1" applyProtection="1">
      <alignment horizontal="center" vertical="center"/>
      <protection locked="0"/>
    </xf>
    <xf numFmtId="14" fontId="3" fillId="4" borderId="2" xfId="0" applyNumberFormat="1" applyFont="1" applyFill="1" applyBorder="1" applyAlignment="1" applyProtection="1">
      <alignment horizontal="left" vertical="center"/>
      <protection locked="0"/>
    </xf>
    <xf numFmtId="0" fontId="29" fillId="2" borderId="0" xfId="0" applyFont="1" applyFill="1" applyBorder="1" applyAlignment="1" applyProtection="1">
      <alignment horizontal="center" vertical="center" wrapText="1"/>
    </xf>
    <xf numFmtId="0" fontId="30" fillId="2" borderId="0" xfId="0" applyFont="1" applyFill="1" applyBorder="1" applyAlignment="1" applyProtection="1">
      <alignment vertical="center" wrapText="1"/>
    </xf>
    <xf numFmtId="0" fontId="29" fillId="2" borderId="0" xfId="0" applyFont="1" applyFill="1" applyBorder="1" applyAlignment="1" applyProtection="1">
      <alignment vertical="center" wrapText="1"/>
    </xf>
    <xf numFmtId="0" fontId="29" fillId="2" borderId="0" xfId="0" applyFont="1" applyFill="1" applyBorder="1" applyAlignment="1" applyProtection="1">
      <alignment vertical="top" wrapText="1"/>
    </xf>
    <xf numFmtId="0" fontId="0" fillId="0" borderId="0" xfId="0" applyAlignment="1" applyProtection="1">
      <alignment vertical="top"/>
    </xf>
    <xf numFmtId="0" fontId="0" fillId="0" borderId="0" xfId="0" applyProtection="1"/>
    <xf numFmtId="0" fontId="0" fillId="2" borderId="0" xfId="0" applyFill="1" applyProtection="1"/>
    <xf numFmtId="0" fontId="31" fillId="4" borderId="2" xfId="0" applyNumberFormat="1" applyFont="1" applyFill="1" applyBorder="1" applyAlignment="1" applyProtection="1">
      <alignment vertical="center" wrapText="1"/>
    </xf>
    <xf numFmtId="0" fontId="0" fillId="2" borderId="0" xfId="0" applyFill="1" applyAlignment="1" applyProtection="1">
      <alignment vertical="top"/>
    </xf>
    <xf numFmtId="0" fontId="32" fillId="3" borderId="0" xfId="0" applyFont="1" applyFill="1" applyBorder="1" applyAlignment="1" applyProtection="1">
      <alignment vertical="top"/>
    </xf>
    <xf numFmtId="0" fontId="32" fillId="2" borderId="0" xfId="0" applyFont="1" applyFill="1" applyBorder="1" applyProtection="1"/>
    <xf numFmtId="0" fontId="32" fillId="2" borderId="0" xfId="0" applyFont="1" applyFill="1" applyBorder="1" applyAlignment="1" applyProtection="1">
      <alignment horizontal="right"/>
    </xf>
    <xf numFmtId="0" fontId="32" fillId="2" borderId="0" xfId="0" applyFont="1" applyFill="1" applyBorder="1" applyAlignment="1" applyProtection="1">
      <alignment horizontal="center"/>
    </xf>
    <xf numFmtId="0" fontId="28" fillId="2" borderId="0" xfId="0" applyFont="1" applyFill="1" applyBorder="1" applyProtection="1"/>
    <xf numFmtId="0" fontId="33" fillId="2" borderId="0" xfId="0" applyFont="1" applyFill="1" applyAlignment="1" applyProtection="1">
      <alignment wrapText="1"/>
    </xf>
    <xf numFmtId="0" fontId="33" fillId="0" borderId="0" xfId="0" applyFont="1" applyAlignment="1" applyProtection="1">
      <alignment wrapText="1"/>
    </xf>
    <xf numFmtId="0" fontId="3" fillId="3" borderId="0" xfId="0" applyFont="1" applyFill="1" applyBorder="1" applyAlignment="1" applyProtection="1">
      <alignment horizontal="right" vertical="center" wrapText="1"/>
    </xf>
    <xf numFmtId="0" fontId="34" fillId="0" borderId="0" xfId="0" applyFont="1" applyBorder="1" applyAlignment="1" applyProtection="1">
      <alignment horizontal="right"/>
    </xf>
    <xf numFmtId="14" fontId="0" fillId="0" borderId="0" xfId="0" applyNumberFormat="1" applyAlignment="1" applyProtection="1">
      <alignment vertical="top"/>
    </xf>
    <xf numFmtId="0" fontId="34" fillId="0" borderId="0" xfId="0" applyFont="1" applyBorder="1" applyAlignment="1" applyProtection="1">
      <alignment horizontal="center" vertical="center" wrapText="1"/>
    </xf>
    <xf numFmtId="0" fontId="28" fillId="2" borderId="0" xfId="0" applyFont="1" applyFill="1" applyProtection="1"/>
    <xf numFmtId="0" fontId="28" fillId="2" borderId="0" xfId="0" applyFont="1" applyFill="1" applyAlignment="1" applyProtection="1">
      <alignment vertical="top"/>
    </xf>
    <xf numFmtId="0" fontId="32" fillId="2" borderId="0" xfId="0" applyFont="1" applyFill="1" applyBorder="1" applyAlignment="1" applyProtection="1"/>
    <xf numFmtId="0" fontId="28" fillId="2" borderId="0" xfId="0" applyFont="1" applyFill="1" applyBorder="1" applyAlignment="1" applyProtection="1">
      <alignment horizontal="right"/>
    </xf>
    <xf numFmtId="0" fontId="35" fillId="2" borderId="0" xfId="0" applyFont="1" applyFill="1" applyBorder="1" applyProtection="1"/>
    <xf numFmtId="14" fontId="32" fillId="2" borderId="0" xfId="0" applyNumberFormat="1" applyFont="1" applyFill="1" applyBorder="1" applyAlignment="1" applyProtection="1">
      <alignment horizontal="right"/>
    </xf>
    <xf numFmtId="0" fontId="32" fillId="2" borderId="0" xfId="0" applyFont="1" applyFill="1" applyAlignment="1" applyProtection="1">
      <alignment horizontal="right"/>
    </xf>
    <xf numFmtId="0" fontId="32" fillId="2" borderId="0" xfId="0" applyNumberFormat="1" applyFont="1" applyFill="1" applyBorder="1" applyAlignment="1" applyProtection="1">
      <alignment horizontal="center" vertical="top"/>
    </xf>
    <xf numFmtId="0" fontId="0" fillId="2" borderId="0" xfId="0" applyFill="1" applyBorder="1" applyProtection="1"/>
    <xf numFmtId="0" fontId="36" fillId="2" borderId="0" xfId="0" applyFont="1" applyFill="1" applyBorder="1" applyAlignment="1" applyProtection="1">
      <alignment horizontal="left" vertical="top" wrapText="1"/>
    </xf>
    <xf numFmtId="0" fontId="0" fillId="0" borderId="0" xfId="0" applyAlignment="1" applyProtection="1">
      <alignment horizontal="right"/>
    </xf>
    <xf numFmtId="0" fontId="35" fillId="2" borderId="0" xfId="0" applyFont="1" applyFill="1" applyBorder="1" applyAlignment="1" applyProtection="1"/>
    <xf numFmtId="0" fontId="28" fillId="2" borderId="0" xfId="0" applyFont="1" applyFill="1" applyBorder="1" applyAlignment="1" applyProtection="1">
      <alignment horizontal="left"/>
    </xf>
    <xf numFmtId="0" fontId="35" fillId="2" borderId="0" xfId="0" applyFont="1" applyFill="1" applyProtection="1"/>
    <xf numFmtId="0" fontId="35" fillId="2" borderId="0" xfId="0" applyFont="1" applyFill="1" applyBorder="1" applyAlignment="1" applyProtection="1">
      <alignment horizontal="right"/>
    </xf>
    <xf numFmtId="0" fontId="35" fillId="2" borderId="0" xfId="0" applyFont="1" applyFill="1" applyAlignment="1" applyProtection="1">
      <alignment horizontal="right"/>
    </xf>
    <xf numFmtId="0" fontId="0" fillId="2" borderId="0" xfId="0" applyFill="1" applyAlignment="1" applyProtection="1">
      <alignment horizontal="right"/>
    </xf>
    <xf numFmtId="0" fontId="37" fillId="0" borderId="0" xfId="0" applyFont="1" applyProtection="1"/>
    <xf numFmtId="0" fontId="1" fillId="0" borderId="0" xfId="0" applyFont="1" applyAlignment="1" applyProtection="1">
      <alignment vertical="center"/>
    </xf>
    <xf numFmtId="0" fontId="24" fillId="0" borderId="0" xfId="0" applyFont="1" applyBorder="1" applyAlignment="1" applyProtection="1">
      <alignment vertical="center"/>
    </xf>
    <xf numFmtId="0" fontId="24" fillId="0" borderId="0" xfId="0" applyFont="1" applyBorder="1" applyAlignment="1" applyProtection="1">
      <alignment vertical="top"/>
    </xf>
    <xf numFmtId="0" fontId="24" fillId="0" borderId="0" xfId="0" applyFont="1" applyAlignment="1" applyProtection="1">
      <alignment vertical="top"/>
    </xf>
    <xf numFmtId="0" fontId="0" fillId="0" borderId="0" xfId="0" applyAlignment="1" applyProtection="1">
      <alignment vertical="center"/>
    </xf>
    <xf numFmtId="0" fontId="1" fillId="0" borderId="0" xfId="0" applyFont="1" applyAlignment="1" applyProtection="1">
      <alignment vertical="center" wrapText="1"/>
    </xf>
    <xf numFmtId="0" fontId="1" fillId="0" borderId="0" xfId="0" applyFont="1" applyAlignment="1" applyProtection="1">
      <alignment horizontal="left" vertical="center"/>
    </xf>
    <xf numFmtId="0" fontId="24" fillId="0" borderId="0" xfId="0" applyFont="1" applyAlignment="1" applyProtection="1">
      <alignment vertical="center"/>
    </xf>
    <xf numFmtId="49" fontId="25" fillId="2" borderId="0" xfId="0" applyNumberFormat="1" applyFont="1" applyFill="1" applyBorder="1" applyAlignment="1" applyProtection="1">
      <alignment horizontal="left" vertical="center"/>
    </xf>
    <xf numFmtId="0" fontId="25" fillId="2" borderId="0" xfId="0" applyFont="1" applyFill="1" applyBorder="1" applyAlignment="1" applyProtection="1">
      <alignment horizontal="left" vertical="center"/>
    </xf>
    <xf numFmtId="164" fontId="25" fillId="2" borderId="0" xfId="0" applyNumberFormat="1" applyFont="1" applyFill="1" applyBorder="1" applyAlignment="1" applyProtection="1">
      <alignment horizontal="right" vertical="center"/>
    </xf>
    <xf numFmtId="0" fontId="24" fillId="2" borderId="0" xfId="0" applyFont="1" applyFill="1" applyAlignment="1" applyProtection="1">
      <alignment vertical="center"/>
    </xf>
    <xf numFmtId="0" fontId="4" fillId="0" borderId="0" xfId="0" applyFont="1" applyBorder="1" applyAlignment="1" applyProtection="1">
      <alignment vertical="center"/>
    </xf>
    <xf numFmtId="0" fontId="9" fillId="0" borderId="0" xfId="0" applyFont="1" applyBorder="1" applyAlignment="1" applyProtection="1">
      <alignment vertical="center"/>
    </xf>
    <xf numFmtId="14" fontId="9" fillId="0" borderId="0" xfId="0" applyNumberFormat="1" applyFont="1" applyBorder="1" applyAlignment="1" applyProtection="1">
      <alignment horizontal="left" vertical="center"/>
    </xf>
    <xf numFmtId="0" fontId="9" fillId="0" borderId="0" xfId="0" applyFont="1" applyBorder="1" applyAlignment="1" applyProtection="1">
      <alignment horizontal="left" vertical="center"/>
    </xf>
    <xf numFmtId="164" fontId="9" fillId="0" borderId="0" xfId="0" applyNumberFormat="1" applyFont="1" applyBorder="1" applyAlignment="1" applyProtection="1">
      <alignment horizontal="right" vertical="center"/>
    </xf>
    <xf numFmtId="0" fontId="24" fillId="0" borderId="0" xfId="0" applyFont="1" applyProtection="1"/>
    <xf numFmtId="0" fontId="24" fillId="0" borderId="22" xfId="0" applyFont="1" applyBorder="1" applyAlignment="1" applyProtection="1">
      <alignment vertical="center"/>
    </xf>
    <xf numFmtId="0" fontId="24" fillId="0" borderId="21" xfId="0" applyFont="1" applyBorder="1" applyAlignment="1" applyProtection="1">
      <alignment vertical="center"/>
    </xf>
    <xf numFmtId="0" fontId="24" fillId="0" borderId="23" xfId="0" applyFont="1" applyBorder="1" applyAlignment="1" applyProtection="1">
      <alignment vertical="center"/>
    </xf>
    <xf numFmtId="0" fontId="24" fillId="0" borderId="24" xfId="0" applyFont="1" applyBorder="1" applyAlignment="1" applyProtection="1">
      <alignment vertical="center"/>
    </xf>
    <xf numFmtId="0" fontId="24" fillId="0" borderId="25" xfId="0" applyFont="1" applyBorder="1" applyAlignment="1" applyProtection="1">
      <alignment vertical="center"/>
    </xf>
    <xf numFmtId="0" fontId="2" fillId="0" borderId="0" xfId="0" applyFont="1" applyBorder="1" applyAlignment="1" applyProtection="1">
      <alignment vertical="center"/>
    </xf>
    <xf numFmtId="0" fontId="1" fillId="0" borderId="0" xfId="0" applyFont="1" applyBorder="1" applyAlignment="1" applyProtection="1">
      <alignment vertical="center"/>
    </xf>
    <xf numFmtId="0" fontId="0" fillId="0" borderId="0" xfId="0" applyBorder="1" applyAlignment="1" applyProtection="1">
      <alignment vertical="center"/>
    </xf>
    <xf numFmtId="0" fontId="0" fillId="0" borderId="0" xfId="0" applyBorder="1" applyProtection="1"/>
    <xf numFmtId="0" fontId="1" fillId="0" borderId="0" xfId="0" applyFont="1" applyBorder="1" applyAlignment="1" applyProtection="1">
      <alignment vertical="center" wrapText="1"/>
    </xf>
    <xf numFmtId="0" fontId="32" fillId="0" borderId="0" xfId="0" applyFont="1" applyFill="1" applyBorder="1" applyAlignment="1" applyProtection="1">
      <alignment vertical="center"/>
    </xf>
    <xf numFmtId="22" fontId="1" fillId="0" borderId="0" xfId="0" applyNumberFormat="1" applyFont="1" applyBorder="1" applyAlignment="1" applyProtection="1">
      <alignment horizontal="left" vertical="center"/>
    </xf>
    <xf numFmtId="0" fontId="32" fillId="0" borderId="0" xfId="0" applyFont="1" applyBorder="1" applyAlignment="1" applyProtection="1">
      <alignment vertical="center"/>
    </xf>
    <xf numFmtId="165" fontId="1" fillId="0" borderId="0" xfId="0" applyNumberFormat="1" applyFont="1" applyBorder="1" applyAlignment="1" applyProtection="1">
      <alignment horizontal="center" vertical="center"/>
    </xf>
    <xf numFmtId="0" fontId="19" fillId="0" borderId="0" xfId="0" applyFont="1" applyBorder="1" applyAlignment="1" applyProtection="1">
      <alignment vertical="center"/>
    </xf>
    <xf numFmtId="0" fontId="3" fillId="0" borderId="0" xfId="0" applyFont="1" applyBorder="1" applyAlignment="1" applyProtection="1">
      <alignment horizontal="left" vertical="center"/>
    </xf>
    <xf numFmtId="14" fontId="2" fillId="0" borderId="0" xfId="0" applyNumberFormat="1" applyFont="1" applyBorder="1" applyAlignment="1" applyProtection="1">
      <alignment horizontal="center" vertical="center"/>
    </xf>
    <xf numFmtId="0" fontId="5" fillId="0" borderId="0" xfId="0" applyFont="1" applyBorder="1" applyAlignment="1" applyProtection="1">
      <alignment vertical="center"/>
    </xf>
    <xf numFmtId="0" fontId="5" fillId="0" borderId="0" xfId="0" applyFont="1" applyBorder="1" applyAlignment="1" applyProtection="1">
      <alignment horizontal="left" vertical="center"/>
    </xf>
    <xf numFmtId="14" fontId="5" fillId="0" borderId="0" xfId="0" applyNumberFormat="1" applyFont="1" applyBorder="1" applyAlignment="1" applyProtection="1">
      <alignment horizontal="center" vertical="center"/>
    </xf>
    <xf numFmtId="0" fontId="5" fillId="0" borderId="0" xfId="0" applyFont="1" applyBorder="1" applyAlignment="1" applyProtection="1">
      <alignment horizontal="center" vertical="center"/>
    </xf>
    <xf numFmtId="0" fontId="21" fillId="0" borderId="0" xfId="0" applyFont="1" applyBorder="1" applyAlignment="1" applyProtection="1">
      <alignment vertical="center"/>
    </xf>
    <xf numFmtId="0" fontId="1" fillId="0" borderId="0" xfId="0" applyFont="1" applyBorder="1" applyAlignment="1" applyProtection="1">
      <alignment horizontal="left" vertical="center"/>
    </xf>
    <xf numFmtId="164" fontId="1" fillId="0" borderId="0" xfId="0" applyNumberFormat="1" applyFont="1" applyBorder="1" applyAlignment="1" applyProtection="1">
      <alignment vertical="center" wrapText="1"/>
    </xf>
    <xf numFmtId="164" fontId="1" fillId="0" borderId="0" xfId="0" applyNumberFormat="1" applyFont="1" applyBorder="1" applyAlignment="1" applyProtection="1">
      <alignment vertical="center"/>
    </xf>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vertical="top"/>
    </xf>
    <xf numFmtId="10" fontId="1" fillId="0" borderId="0" xfId="0" applyNumberFormat="1" applyFont="1" applyBorder="1" applyAlignment="1" applyProtection="1">
      <alignment vertical="center"/>
    </xf>
    <xf numFmtId="164" fontId="4" fillId="0" borderId="0" xfId="0" applyNumberFormat="1" applyFont="1" applyBorder="1" applyAlignment="1" applyProtection="1">
      <alignment vertical="center"/>
    </xf>
    <xf numFmtId="0" fontId="20" fillId="0" borderId="0" xfId="0" applyFont="1" applyBorder="1" applyAlignment="1" applyProtection="1">
      <alignment vertical="center"/>
    </xf>
    <xf numFmtId="164" fontId="4" fillId="0" borderId="0" xfId="0" applyNumberFormat="1" applyFont="1" applyBorder="1" applyAlignment="1" applyProtection="1">
      <alignment horizontal="right" vertical="center"/>
    </xf>
    <xf numFmtId="0" fontId="22" fillId="0" borderId="0" xfId="0" applyFont="1" applyBorder="1" applyAlignment="1" applyProtection="1">
      <alignment vertical="center"/>
    </xf>
    <xf numFmtId="0" fontId="22" fillId="0" borderId="0" xfId="0" applyFont="1" applyBorder="1" applyAlignment="1" applyProtection="1">
      <alignment horizontal="right" vertical="center"/>
    </xf>
    <xf numFmtId="0" fontId="4" fillId="0" borderId="0" xfId="0" applyFont="1" applyBorder="1" applyAlignment="1" applyProtection="1">
      <alignment horizontal="right" vertical="center"/>
    </xf>
    <xf numFmtId="0" fontId="14" fillId="0" borderId="0" xfId="0" applyFont="1" applyBorder="1" applyAlignment="1" applyProtection="1">
      <alignment vertical="top" wrapText="1"/>
    </xf>
    <xf numFmtId="0" fontId="24" fillId="0" borderId="0" xfId="0" applyFont="1" applyBorder="1" applyAlignment="1" applyProtection="1">
      <alignment horizontal="center" vertical="center" wrapText="1"/>
    </xf>
    <xf numFmtId="0" fontId="3" fillId="0" borderId="0" xfId="0" applyFont="1" applyBorder="1" applyAlignment="1" applyProtection="1">
      <alignment vertical="center"/>
    </xf>
    <xf numFmtId="0" fontId="2" fillId="0" borderId="0" xfId="0" applyFont="1" applyFill="1" applyBorder="1" applyAlignment="1" applyProtection="1">
      <alignment vertical="center"/>
    </xf>
    <xf numFmtId="14" fontId="2" fillId="0" borderId="0" xfId="0" applyNumberFormat="1" applyFont="1" applyFill="1" applyBorder="1" applyAlignment="1" applyProtection="1">
      <alignment horizontal="center" vertical="center"/>
    </xf>
    <xf numFmtId="0" fontId="10" fillId="0" borderId="0" xfId="0" applyFont="1" applyAlignment="1" applyProtection="1">
      <alignment vertical="center"/>
    </xf>
    <xf numFmtId="0" fontId="1" fillId="0" borderId="0" xfId="0" applyFont="1" applyAlignment="1" applyProtection="1">
      <alignment horizontal="right" vertical="center"/>
    </xf>
    <xf numFmtId="0" fontId="2" fillId="0" borderId="0" xfId="0" applyFont="1" applyAlignment="1" applyProtection="1">
      <alignment vertical="center"/>
    </xf>
    <xf numFmtId="0" fontId="2" fillId="0" borderId="0" xfId="0" applyFont="1" applyAlignment="1" applyProtection="1">
      <alignment horizontal="center" vertical="center"/>
    </xf>
    <xf numFmtId="0" fontId="4" fillId="0" borderId="0" xfId="0" applyFont="1" applyAlignment="1" applyProtection="1">
      <alignment horizontal="center" vertical="center" wrapText="1"/>
    </xf>
    <xf numFmtId="0" fontId="25" fillId="3" borderId="6" xfId="0" applyFont="1" applyFill="1" applyBorder="1" applyAlignment="1" applyProtection="1">
      <alignment vertical="center"/>
    </xf>
    <xf numFmtId="0" fontId="24" fillId="0" borderId="6" xfId="0" applyFont="1" applyFill="1" applyBorder="1" applyAlignment="1" applyProtection="1">
      <alignment horizontal="center" vertical="center"/>
    </xf>
    <xf numFmtId="49" fontId="0" fillId="0" borderId="0" xfId="0" applyNumberFormat="1" applyAlignment="1" applyProtection="1">
      <alignment vertical="center"/>
    </xf>
    <xf numFmtId="0" fontId="16" fillId="0" borderId="0" xfId="0" applyFont="1" applyAlignment="1" applyProtection="1">
      <alignment vertical="center"/>
    </xf>
    <xf numFmtId="0" fontId="4" fillId="0" borderId="0" xfId="0" applyFont="1" applyAlignment="1" applyProtection="1">
      <alignment horizontal="right" vertical="center" wrapText="1"/>
    </xf>
    <xf numFmtId="164" fontId="4" fillId="0" borderId="0" xfId="0" applyNumberFormat="1" applyFont="1" applyAlignment="1" applyProtection="1">
      <alignment horizontal="right" vertical="center"/>
    </xf>
    <xf numFmtId="49" fontId="25" fillId="0" borderId="0" xfId="0" applyNumberFormat="1" applyFont="1" applyAlignment="1" applyProtection="1">
      <alignment vertical="center"/>
    </xf>
    <xf numFmtId="0" fontId="5" fillId="0" borderId="0" xfId="0" applyFont="1" applyAlignment="1" applyProtection="1">
      <alignment vertical="center"/>
    </xf>
    <xf numFmtId="0" fontId="4" fillId="0" borderId="0" xfId="0" applyFont="1" applyAlignment="1" applyProtection="1">
      <alignment vertical="center"/>
    </xf>
    <xf numFmtId="0" fontId="25" fillId="0" borderId="0" xfId="0" applyFont="1" applyAlignment="1" applyProtection="1">
      <alignment horizontal="right" vertical="center"/>
    </xf>
    <xf numFmtId="164" fontId="25" fillId="0" borderId="0" xfId="0" applyNumberFormat="1" applyFont="1" applyAlignment="1" applyProtection="1">
      <alignment horizontal="right" vertical="center"/>
    </xf>
    <xf numFmtId="0" fontId="1" fillId="0" borderId="0" xfId="0" applyFont="1" applyProtection="1"/>
    <xf numFmtId="0" fontId="7" fillId="0" borderId="0" xfId="0" applyFont="1" applyAlignment="1" applyProtection="1">
      <alignment vertical="center"/>
    </xf>
    <xf numFmtId="0" fontId="6" fillId="0" borderId="0" xfId="0" applyFont="1" applyAlignment="1" applyProtection="1">
      <alignment vertical="center"/>
    </xf>
    <xf numFmtId="0" fontId="4" fillId="0" borderId="0" xfId="0" applyFont="1" applyAlignment="1" applyProtection="1">
      <alignment horizontal="right" vertical="center"/>
    </xf>
    <xf numFmtId="10" fontId="15" fillId="0" borderId="0" xfId="0" applyNumberFormat="1" applyFont="1" applyAlignment="1" applyProtection="1">
      <alignment vertical="center"/>
    </xf>
    <xf numFmtId="0" fontId="17" fillId="0" borderId="0" xfId="0" applyFont="1" applyAlignment="1" applyProtection="1">
      <alignment vertical="center"/>
    </xf>
    <xf numFmtId="0" fontId="5"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0" fontId="5" fillId="0" borderId="0" xfId="0" applyFont="1" applyFill="1" applyAlignment="1" applyProtection="1">
      <alignment vertical="center"/>
    </xf>
    <xf numFmtId="0" fontId="25" fillId="0" borderId="0" xfId="0" applyFont="1" applyFill="1" applyBorder="1" applyAlignment="1" applyProtection="1">
      <alignment vertical="center"/>
    </xf>
    <xf numFmtId="0" fontId="29" fillId="3" borderId="0" xfId="0" applyFont="1" applyFill="1" applyBorder="1" applyAlignment="1" applyProtection="1">
      <alignment horizontal="center" vertical="center" wrapText="1"/>
    </xf>
    <xf numFmtId="0" fontId="3" fillId="4" borderId="3" xfId="0" applyNumberFormat="1" applyFont="1" applyFill="1" applyBorder="1" applyAlignment="1" applyProtection="1">
      <alignment horizontal="left" vertical="center" wrapText="1"/>
      <protection locked="0"/>
    </xf>
    <xf numFmtId="0" fontId="3" fillId="4" borderId="4" xfId="0" applyNumberFormat="1" applyFont="1" applyFill="1" applyBorder="1" applyAlignment="1" applyProtection="1">
      <alignment horizontal="left" vertical="center" wrapText="1"/>
      <protection locked="0"/>
    </xf>
    <xf numFmtId="0" fontId="3" fillId="4" borderId="5" xfId="0" applyNumberFormat="1" applyFont="1" applyFill="1" applyBorder="1" applyAlignment="1" applyProtection="1">
      <alignment horizontal="left" vertical="center" wrapText="1"/>
      <protection locked="0"/>
    </xf>
    <xf numFmtId="0" fontId="24" fillId="0" borderId="7" xfId="0" applyFont="1" applyBorder="1" applyAlignment="1" applyProtection="1">
      <alignment horizontal="left" vertical="center"/>
    </xf>
    <xf numFmtId="0" fontId="24" fillId="0" borderId="8" xfId="0" applyFont="1" applyBorder="1" applyAlignment="1" applyProtection="1">
      <alignment horizontal="left" vertical="center"/>
    </xf>
    <xf numFmtId="0" fontId="24" fillId="0" borderId="9" xfId="0" applyFont="1" applyBorder="1" applyAlignment="1" applyProtection="1">
      <alignment horizontal="left" vertical="center"/>
    </xf>
    <xf numFmtId="164" fontId="24" fillId="0" borderId="6" xfId="0" applyNumberFormat="1" applyFont="1" applyBorder="1" applyAlignment="1" applyProtection="1">
      <alignment horizontal="right" vertical="center"/>
    </xf>
    <xf numFmtId="164" fontId="25" fillId="3" borderId="19" xfId="0" applyNumberFormat="1" applyFont="1" applyFill="1" applyBorder="1" applyAlignment="1" applyProtection="1">
      <alignment vertical="center"/>
    </xf>
    <xf numFmtId="164" fontId="24" fillId="4" borderId="6" xfId="0" applyNumberFormat="1" applyFont="1" applyFill="1" applyBorder="1" applyAlignment="1" applyProtection="1">
      <alignment vertical="center"/>
      <protection locked="0"/>
    </xf>
    <xf numFmtId="164" fontId="24" fillId="4" borderId="16" xfId="0" applyNumberFormat="1" applyFont="1" applyFill="1" applyBorder="1" applyAlignment="1" applyProtection="1">
      <alignment vertical="center"/>
      <protection locked="0"/>
    </xf>
    <xf numFmtId="0" fontId="24" fillId="0" borderId="11" xfId="0" applyFont="1" applyFill="1" applyBorder="1" applyAlignment="1" applyProtection="1">
      <alignment horizontal="left" vertical="center" wrapText="1"/>
    </xf>
    <xf numFmtId="0" fontId="24" fillId="0" borderId="6" xfId="0" applyFont="1" applyFill="1" applyBorder="1" applyAlignment="1" applyProtection="1">
      <alignment horizontal="left" vertical="center"/>
    </xf>
    <xf numFmtId="1" fontId="24" fillId="3" borderId="19" xfId="0" applyNumberFormat="1" applyFont="1" applyFill="1" applyBorder="1" applyAlignment="1" applyProtection="1">
      <alignment horizontal="center" vertical="center"/>
    </xf>
    <xf numFmtId="0" fontId="24" fillId="3" borderId="10" xfId="0" applyFont="1" applyFill="1" applyBorder="1" applyAlignment="1" applyProtection="1">
      <alignment horizontal="center" vertical="center"/>
    </xf>
    <xf numFmtId="0" fontId="24" fillId="3" borderId="11" xfId="0" applyFont="1" applyFill="1" applyBorder="1" applyAlignment="1" applyProtection="1">
      <alignment horizontal="center" vertical="center"/>
    </xf>
    <xf numFmtId="0" fontId="24" fillId="3" borderId="12" xfId="0" applyFont="1" applyFill="1" applyBorder="1" applyAlignment="1" applyProtection="1">
      <alignment horizontal="center" vertical="center"/>
    </xf>
    <xf numFmtId="0" fontId="24" fillId="3" borderId="18" xfId="0" applyFont="1" applyFill="1" applyBorder="1" applyAlignment="1" applyProtection="1">
      <alignment horizontal="right" vertical="center"/>
    </xf>
    <xf numFmtId="0" fontId="24" fillId="3" borderId="19" xfId="0" applyFont="1" applyFill="1" applyBorder="1" applyAlignment="1" applyProtection="1">
      <alignment horizontal="right" vertical="center"/>
    </xf>
    <xf numFmtId="0" fontId="24" fillId="3" borderId="19" xfId="0" applyFont="1" applyFill="1" applyBorder="1" applyAlignment="1" applyProtection="1">
      <alignment horizontal="center" vertical="center"/>
    </xf>
    <xf numFmtId="0" fontId="25" fillId="3" borderId="19" xfId="0" applyFont="1" applyFill="1" applyBorder="1" applyAlignment="1" applyProtection="1">
      <alignment horizontal="center" vertical="center"/>
    </xf>
    <xf numFmtId="0" fontId="25" fillId="3" borderId="20" xfId="0" applyFont="1" applyFill="1" applyBorder="1" applyAlignment="1" applyProtection="1">
      <alignment horizontal="center" vertical="center"/>
    </xf>
    <xf numFmtId="164" fontId="25" fillId="0" borderId="11" xfId="0" applyNumberFormat="1" applyFont="1" applyFill="1" applyBorder="1" applyAlignment="1" applyProtection="1">
      <alignment horizontal="right" vertical="center"/>
    </xf>
    <xf numFmtId="164" fontId="25" fillId="0" borderId="12" xfId="0" applyNumberFormat="1" applyFont="1" applyFill="1" applyBorder="1" applyAlignment="1" applyProtection="1">
      <alignment horizontal="right" vertical="center"/>
    </xf>
    <xf numFmtId="164" fontId="25" fillId="0" borderId="6" xfId="0" applyNumberFormat="1" applyFont="1" applyFill="1" applyBorder="1" applyAlignment="1" applyProtection="1">
      <alignment horizontal="right" vertical="center"/>
    </xf>
    <xf numFmtId="164" fontId="25" fillId="0" borderId="14" xfId="0" applyNumberFormat="1" applyFont="1" applyFill="1" applyBorder="1" applyAlignment="1" applyProtection="1">
      <alignment horizontal="right" vertical="center"/>
    </xf>
    <xf numFmtId="164" fontId="25" fillId="0" borderId="16" xfId="0" applyNumberFormat="1" applyFont="1" applyFill="1" applyBorder="1" applyAlignment="1" applyProtection="1">
      <alignment horizontal="right" vertical="center"/>
    </xf>
    <xf numFmtId="164" fontId="25" fillId="0" borderId="17" xfId="0" applyNumberFormat="1" applyFont="1" applyFill="1" applyBorder="1" applyAlignment="1" applyProtection="1">
      <alignment horizontal="right" vertical="center"/>
    </xf>
    <xf numFmtId="164" fontId="24" fillId="4" borderId="11" xfId="0" applyNumberFormat="1" applyFont="1" applyFill="1" applyBorder="1" applyAlignment="1" applyProtection="1">
      <alignment vertical="center"/>
      <protection locked="0"/>
    </xf>
    <xf numFmtId="0" fontId="24" fillId="3" borderId="18" xfId="0" applyFont="1" applyFill="1" applyBorder="1" applyAlignment="1" applyProtection="1">
      <alignment horizontal="center" vertical="center"/>
    </xf>
    <xf numFmtId="0" fontId="24" fillId="0" borderId="10" xfId="0" applyFont="1" applyFill="1" applyBorder="1" applyAlignment="1" applyProtection="1">
      <alignment horizontal="left" vertical="center"/>
    </xf>
    <xf numFmtId="0" fontId="24" fillId="0" borderId="11" xfId="0" applyFont="1" applyFill="1" applyBorder="1" applyAlignment="1" applyProtection="1">
      <alignment horizontal="left" vertical="center"/>
    </xf>
    <xf numFmtId="0" fontId="24" fillId="0" borderId="13" xfId="0" applyFont="1" applyFill="1" applyBorder="1" applyAlignment="1" applyProtection="1">
      <alignment horizontal="left" vertical="center"/>
    </xf>
    <xf numFmtId="0" fontId="24" fillId="0" borderId="15" xfId="0" applyFont="1" applyFill="1" applyBorder="1" applyAlignment="1" applyProtection="1">
      <alignment horizontal="left" vertical="center"/>
    </xf>
    <xf numFmtId="0" fontId="24" fillId="0" borderId="16" xfId="0" applyFont="1" applyFill="1" applyBorder="1" applyAlignment="1" applyProtection="1">
      <alignment horizontal="left" vertical="center"/>
    </xf>
    <xf numFmtId="0" fontId="24" fillId="0" borderId="16" xfId="0" applyFont="1" applyFill="1" applyBorder="1" applyAlignment="1" applyProtection="1">
      <alignment horizontal="left" vertical="center" wrapText="1"/>
    </xf>
    <xf numFmtId="0" fontId="32" fillId="3" borderId="7" xfId="0" applyFont="1" applyFill="1" applyBorder="1" applyAlignment="1" applyProtection="1">
      <alignment horizontal="center" vertical="center"/>
    </xf>
    <xf numFmtId="0" fontId="32" fillId="3" borderId="8" xfId="0" applyFont="1" applyFill="1" applyBorder="1" applyAlignment="1" applyProtection="1">
      <alignment horizontal="center" vertical="center"/>
    </xf>
    <xf numFmtId="0" fontId="32" fillId="3" borderId="9" xfId="0" applyFont="1" applyFill="1" applyBorder="1" applyAlignment="1" applyProtection="1">
      <alignment horizontal="center" vertical="center"/>
    </xf>
    <xf numFmtId="164" fontId="25" fillId="3" borderId="19" xfId="0" applyNumberFormat="1" applyFont="1" applyFill="1" applyBorder="1" applyAlignment="1" applyProtection="1">
      <alignment horizontal="right" vertical="center"/>
    </xf>
    <xf numFmtId="164" fontId="25" fillId="3" borderId="20" xfId="0" applyNumberFormat="1" applyFont="1" applyFill="1" applyBorder="1" applyAlignment="1" applyProtection="1">
      <alignment horizontal="right" vertical="center"/>
    </xf>
    <xf numFmtId="0" fontId="25" fillId="3" borderId="18" xfId="0" applyFont="1" applyFill="1" applyBorder="1" applyAlignment="1" applyProtection="1">
      <alignment horizontal="left" vertical="center"/>
    </xf>
    <xf numFmtId="0" fontId="24" fillId="3" borderId="19" xfId="0" applyFont="1" applyFill="1" applyBorder="1" applyAlignment="1" applyProtection="1">
      <alignment horizontal="left" vertical="center"/>
    </xf>
    <xf numFmtId="0" fontId="25" fillId="3" borderId="15" xfId="0" applyFont="1" applyFill="1" applyBorder="1" applyAlignment="1" applyProtection="1">
      <alignment horizontal="left" vertical="center"/>
    </xf>
    <xf numFmtId="0" fontId="24" fillId="3" borderId="16" xfId="0" applyFont="1" applyFill="1" applyBorder="1" applyAlignment="1" applyProtection="1">
      <alignment horizontal="left" vertical="center"/>
    </xf>
    <xf numFmtId="164" fontId="25" fillId="3" borderId="16" xfId="0" applyNumberFormat="1" applyFont="1" applyFill="1" applyBorder="1" applyAlignment="1" applyProtection="1">
      <alignment vertical="center"/>
    </xf>
    <xf numFmtId="164" fontId="25" fillId="3" borderId="17" xfId="0" applyNumberFormat="1" applyFont="1" applyFill="1" applyBorder="1" applyAlignment="1" applyProtection="1">
      <alignment vertical="center"/>
    </xf>
    <xf numFmtId="164" fontId="24" fillId="0" borderId="6" xfId="0" applyNumberFormat="1" applyFont="1" applyFill="1" applyBorder="1" applyAlignment="1" applyProtection="1">
      <alignment vertical="center"/>
    </xf>
    <xf numFmtId="164" fontId="24" fillId="0" borderId="14" xfId="0" applyNumberFormat="1" applyFont="1" applyFill="1" applyBorder="1" applyAlignment="1" applyProtection="1">
      <alignment vertical="center"/>
    </xf>
    <xf numFmtId="164" fontId="25" fillId="3" borderId="20" xfId="0" applyNumberFormat="1" applyFont="1" applyFill="1" applyBorder="1" applyAlignment="1" applyProtection="1">
      <alignment vertical="center"/>
    </xf>
    <xf numFmtId="0" fontId="25" fillId="3" borderId="19" xfId="0" applyFont="1" applyFill="1" applyBorder="1" applyAlignment="1" applyProtection="1">
      <alignment horizontal="left" vertical="center"/>
    </xf>
    <xf numFmtId="164" fontId="24" fillId="0" borderId="6" xfId="0" applyNumberFormat="1" applyFont="1" applyFill="1" applyBorder="1" applyAlignment="1" applyProtection="1">
      <alignment horizontal="right" vertical="center"/>
    </xf>
    <xf numFmtId="164" fontId="24" fillId="0" borderId="14" xfId="0" applyNumberFormat="1" applyFont="1" applyFill="1" applyBorder="1" applyAlignment="1" applyProtection="1">
      <alignment horizontal="right" vertical="center"/>
    </xf>
    <xf numFmtId="164" fontId="24" fillId="0" borderId="16" xfId="0" applyNumberFormat="1" applyFont="1" applyFill="1" applyBorder="1" applyAlignment="1" applyProtection="1">
      <alignment horizontal="right" vertical="center"/>
    </xf>
    <xf numFmtId="164" fontId="24" fillId="0" borderId="17" xfId="0" applyNumberFormat="1" applyFont="1" applyFill="1" applyBorder="1" applyAlignment="1" applyProtection="1">
      <alignment horizontal="right" vertical="center"/>
    </xf>
    <xf numFmtId="164" fontId="25" fillId="0" borderId="0" xfId="0" applyNumberFormat="1" applyFont="1" applyAlignment="1" applyProtection="1">
      <alignment horizontal="right" vertical="center"/>
    </xf>
    <xf numFmtId="0" fontId="24" fillId="0" borderId="0" xfId="0" applyFont="1" applyAlignment="1" applyProtection="1">
      <alignment horizontal="left" vertical="top" wrapText="1"/>
    </xf>
    <xf numFmtId="49" fontId="25" fillId="3" borderId="6" xfId="0" applyNumberFormat="1" applyFont="1" applyFill="1" applyBorder="1" applyAlignment="1" applyProtection="1">
      <alignment horizontal="left" vertical="center"/>
    </xf>
    <xf numFmtId="0" fontId="25" fillId="3" borderId="6" xfId="0" applyFont="1" applyFill="1" applyBorder="1" applyAlignment="1" applyProtection="1">
      <alignment horizontal="left" vertical="center"/>
    </xf>
    <xf numFmtId="164" fontId="25" fillId="3" borderId="6" xfId="0" applyNumberFormat="1" applyFont="1" applyFill="1" applyBorder="1" applyAlignment="1" applyProtection="1">
      <alignment horizontal="right" vertical="center"/>
    </xf>
    <xf numFmtId="0" fontId="24" fillId="0" borderId="6" xfId="0" applyFont="1" applyBorder="1" applyAlignment="1" applyProtection="1">
      <alignment horizontal="left" vertical="center" wrapText="1"/>
    </xf>
    <xf numFmtId="0" fontId="24" fillId="0" borderId="6" xfId="0" applyFont="1" applyBorder="1" applyAlignment="1" applyProtection="1">
      <alignment horizontal="left" vertical="center"/>
    </xf>
    <xf numFmtId="49" fontId="24" fillId="0" borderId="6" xfId="0" applyNumberFormat="1" applyFont="1" applyBorder="1" applyAlignment="1" applyProtection="1">
      <alignment horizontal="left" vertical="center"/>
    </xf>
    <xf numFmtId="0" fontId="32" fillId="3" borderId="6" xfId="0" applyFont="1" applyFill="1" applyBorder="1" applyAlignment="1" applyProtection="1">
      <alignment horizontal="center" vertical="center"/>
    </xf>
    <xf numFmtId="0" fontId="24" fillId="3" borderId="7" xfId="0" applyFont="1" applyFill="1" applyBorder="1" applyAlignment="1" applyProtection="1">
      <alignment horizontal="center" vertical="center"/>
    </xf>
    <xf numFmtId="0" fontId="24" fillId="3" borderId="8" xfId="0" applyFont="1" applyFill="1" applyBorder="1" applyAlignment="1" applyProtection="1">
      <alignment horizontal="center" vertical="center"/>
    </xf>
    <xf numFmtId="0" fontId="24" fillId="3" borderId="9" xfId="0" applyFont="1" applyFill="1" applyBorder="1" applyAlignment="1" applyProtection="1">
      <alignment horizontal="center" vertical="center"/>
    </xf>
    <xf numFmtId="0" fontId="24" fillId="0" borderId="0" xfId="0" applyFont="1" applyAlignment="1" applyProtection="1">
      <alignment horizontal="center" vertical="center"/>
    </xf>
    <xf numFmtId="0" fontId="31" fillId="4" borderId="3" xfId="0" applyNumberFormat="1" applyFont="1" applyFill="1" applyBorder="1" applyAlignment="1" applyProtection="1">
      <alignment horizontal="left" vertical="center" wrapText="1"/>
    </xf>
    <xf numFmtId="0" fontId="31" fillId="4" borderId="4" xfId="0" applyNumberFormat="1" applyFont="1" applyFill="1" applyBorder="1" applyAlignment="1" applyProtection="1">
      <alignment horizontal="left" vertical="center" wrapText="1"/>
    </xf>
    <xf numFmtId="0" fontId="31" fillId="4" borderId="5" xfId="0" applyNumberFormat="1" applyFont="1" applyFill="1" applyBorder="1" applyAlignment="1" applyProtection="1">
      <alignment horizontal="left" vertical="center" wrapText="1"/>
    </xf>
    <xf numFmtId="0" fontId="32" fillId="3" borderId="6" xfId="0" applyFont="1" applyFill="1" applyBorder="1" applyAlignment="1" applyProtection="1">
      <alignment horizontal="left" vertical="center"/>
    </xf>
    <xf numFmtId="0" fontId="32" fillId="0" borderId="6" xfId="0" applyFont="1" applyFill="1" applyBorder="1" applyAlignment="1" applyProtection="1">
      <alignment horizontal="left" vertical="center"/>
    </xf>
    <xf numFmtId="14" fontId="32" fillId="0" borderId="6" xfId="0" applyNumberFormat="1" applyFont="1" applyFill="1" applyBorder="1" applyAlignment="1" applyProtection="1">
      <alignment horizontal="left" vertical="center"/>
    </xf>
    <xf numFmtId="0" fontId="24" fillId="3" borderId="6" xfId="0" applyFont="1" applyFill="1" applyBorder="1" applyAlignment="1" applyProtection="1">
      <alignment horizontal="center" vertical="center"/>
    </xf>
    <xf numFmtId="49" fontId="24" fillId="0" borderId="7" xfId="0" applyNumberFormat="1" applyFont="1" applyBorder="1" applyAlignment="1" applyProtection="1">
      <alignment horizontal="left" vertical="center"/>
    </xf>
    <xf numFmtId="49" fontId="24" fillId="0" borderId="9" xfId="0" applyNumberFormat="1" applyFont="1" applyBorder="1" applyAlignment="1" applyProtection="1">
      <alignment horizontal="left" vertical="center"/>
    </xf>
    <xf numFmtId="0" fontId="1" fillId="3" borderId="6" xfId="0" applyFont="1" applyFill="1" applyBorder="1" applyAlignment="1" applyProtection="1">
      <alignment horizontal="left" vertical="center"/>
    </xf>
    <xf numFmtId="164" fontId="4" fillId="3" borderId="6" xfId="0" applyNumberFormat="1" applyFont="1" applyFill="1" applyBorder="1" applyAlignment="1" applyProtection="1">
      <alignment horizontal="right" vertical="center"/>
    </xf>
    <xf numFmtId="0" fontId="4" fillId="3" borderId="6" xfId="0" applyFont="1" applyFill="1" applyBorder="1" applyAlignment="1" applyProtection="1">
      <alignment horizontal="left" vertical="center"/>
    </xf>
    <xf numFmtId="165" fontId="1" fillId="0" borderId="6" xfId="0" applyNumberFormat="1" applyFont="1" applyBorder="1" applyAlignment="1" applyProtection="1">
      <alignment horizontal="left" vertical="center"/>
    </xf>
    <xf numFmtId="164" fontId="1" fillId="4" borderId="6" xfId="0" applyNumberFormat="1" applyFont="1" applyFill="1" applyBorder="1" applyAlignment="1" applyProtection="1">
      <alignment horizontal="center" vertical="center"/>
      <protection locked="0"/>
    </xf>
    <xf numFmtId="0" fontId="3" fillId="0" borderId="0" xfId="0" applyFont="1" applyBorder="1" applyAlignment="1" applyProtection="1">
      <alignment horizontal="center" vertical="center"/>
    </xf>
    <xf numFmtId="0" fontId="1" fillId="0" borderId="6" xfId="0" applyFont="1" applyBorder="1" applyAlignment="1" applyProtection="1">
      <alignment horizontal="center" vertical="center" wrapText="1"/>
    </xf>
    <xf numFmtId="164" fontId="1" fillId="0" borderId="6" xfId="0" applyNumberFormat="1" applyFont="1" applyBorder="1" applyAlignment="1" applyProtection="1">
      <alignment horizontal="center" vertical="center" wrapText="1"/>
    </xf>
    <xf numFmtId="0" fontId="8" fillId="3" borderId="6" xfId="0" applyFont="1" applyFill="1" applyBorder="1" applyAlignment="1" applyProtection="1">
      <alignment horizontal="center" vertical="center"/>
    </xf>
    <xf numFmtId="1" fontId="3" fillId="0" borderId="0" xfId="0" applyNumberFormat="1" applyFont="1" applyBorder="1" applyAlignment="1" applyProtection="1">
      <alignment horizontal="center" vertical="center"/>
    </xf>
    <xf numFmtId="0" fontId="5" fillId="0" borderId="0" xfId="0" applyFont="1" applyBorder="1" applyAlignment="1" applyProtection="1">
      <alignment horizontal="left" vertical="center"/>
    </xf>
    <xf numFmtId="165" fontId="1" fillId="4" borderId="6" xfId="0" applyNumberFormat="1" applyFont="1" applyFill="1" applyBorder="1" applyAlignment="1" applyProtection="1">
      <alignment horizontal="center" vertical="center"/>
      <protection locked="0"/>
    </xf>
    <xf numFmtId="0" fontId="1" fillId="0" borderId="0" xfId="0" applyFont="1" applyBorder="1" applyAlignment="1" applyProtection="1">
      <alignment horizontal="left" vertical="center"/>
    </xf>
    <xf numFmtId="14" fontId="1" fillId="4" borderId="6" xfId="0" applyNumberFormat="1"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xf>
    <xf numFmtId="49" fontId="1" fillId="4" borderId="6" xfId="0" applyNumberFormat="1" applyFont="1" applyFill="1" applyBorder="1" applyAlignment="1" applyProtection="1">
      <alignment horizontal="center" vertical="center"/>
      <protection locked="0"/>
    </xf>
    <xf numFmtId="49" fontId="5" fillId="4" borderId="6" xfId="0" applyNumberFormat="1" applyFont="1" applyFill="1" applyBorder="1" applyAlignment="1" applyProtection="1">
      <alignment horizontal="center" vertical="center"/>
      <protection locked="0"/>
    </xf>
    <xf numFmtId="2" fontId="5" fillId="4" borderId="6" xfId="0" applyNumberFormat="1" applyFont="1" applyFill="1" applyBorder="1" applyAlignment="1" applyProtection="1">
      <alignment horizontal="center" vertical="center"/>
      <protection locked="0"/>
    </xf>
    <xf numFmtId="165" fontId="5" fillId="4" borderId="6" xfId="0" applyNumberFormat="1" applyFont="1" applyFill="1" applyBorder="1" applyAlignment="1" applyProtection="1">
      <alignment horizontal="center" vertical="center"/>
      <protection locked="0"/>
    </xf>
    <xf numFmtId="14" fontId="5" fillId="4" borderId="6" xfId="0" applyNumberFormat="1" applyFont="1" applyFill="1" applyBorder="1" applyAlignment="1" applyProtection="1">
      <alignment horizontal="center" vertical="center"/>
      <protection locked="0"/>
    </xf>
    <xf numFmtId="0" fontId="5" fillId="0" borderId="6" xfId="0" applyFont="1" applyBorder="1" applyAlignment="1" applyProtection="1">
      <alignment horizontal="center" vertical="center"/>
    </xf>
    <xf numFmtId="0" fontId="5" fillId="0" borderId="0" xfId="0" applyFont="1" applyBorder="1" applyAlignment="1" applyProtection="1">
      <alignment horizontal="left" vertical="center" wrapText="1"/>
    </xf>
    <xf numFmtId="0" fontId="32" fillId="3" borderId="7" xfId="0" applyFont="1" applyFill="1" applyBorder="1" applyAlignment="1" applyProtection="1">
      <alignment horizontal="left" vertical="center"/>
    </xf>
    <xf numFmtId="0" fontId="4" fillId="3" borderId="7" xfId="0" applyFont="1" applyFill="1" applyBorder="1" applyAlignment="1" applyProtection="1">
      <alignment horizontal="left" vertical="center"/>
    </xf>
    <xf numFmtId="0" fontId="4" fillId="3" borderId="8" xfId="0" applyFont="1" applyFill="1" applyBorder="1" applyAlignment="1" applyProtection="1">
      <alignment horizontal="left" vertical="center"/>
    </xf>
    <xf numFmtId="0" fontId="4" fillId="3" borderId="9" xfId="0" applyFont="1" applyFill="1" applyBorder="1" applyAlignment="1" applyProtection="1">
      <alignment horizontal="left" vertical="center"/>
    </xf>
    <xf numFmtId="0" fontId="32" fillId="0" borderId="7" xfId="0" applyFont="1" applyFill="1" applyBorder="1" applyAlignment="1" applyProtection="1">
      <alignment horizontal="left" vertical="center"/>
    </xf>
    <xf numFmtId="0" fontId="32" fillId="0" borderId="8" xfId="0" applyFont="1" applyFill="1" applyBorder="1" applyAlignment="1" applyProtection="1">
      <alignment horizontal="left" vertical="center"/>
    </xf>
    <xf numFmtId="0" fontId="32" fillId="0" borderId="9" xfId="0" applyFont="1" applyFill="1" applyBorder="1" applyAlignment="1" applyProtection="1">
      <alignment horizontal="left" vertical="center"/>
    </xf>
    <xf numFmtId="0" fontId="32" fillId="0" borderId="28" xfId="0" applyFont="1" applyFill="1" applyBorder="1" applyAlignment="1" applyProtection="1">
      <alignment horizontal="left" vertical="center"/>
    </xf>
    <xf numFmtId="0" fontId="32" fillId="0" borderId="29" xfId="0" applyFont="1" applyFill="1" applyBorder="1" applyAlignment="1" applyProtection="1">
      <alignment horizontal="left" vertical="center"/>
    </xf>
    <xf numFmtId="0" fontId="32" fillId="0" borderId="30" xfId="0" applyFont="1" applyFill="1" applyBorder="1" applyAlignment="1" applyProtection="1">
      <alignment horizontal="left" vertical="center"/>
    </xf>
    <xf numFmtId="14" fontId="1" fillId="0" borderId="6" xfId="0" applyNumberFormat="1" applyFont="1" applyBorder="1" applyAlignment="1" applyProtection="1">
      <alignment horizontal="center" vertical="center"/>
    </xf>
    <xf numFmtId="0" fontId="3" fillId="0" borderId="1" xfId="0" applyFont="1" applyBorder="1" applyAlignment="1" applyProtection="1">
      <alignment horizontal="center" vertical="center"/>
    </xf>
    <xf numFmtId="0" fontId="0" fillId="0" borderId="0" xfId="0" applyBorder="1" applyAlignment="1" applyProtection="1">
      <alignment horizontal="left" vertical="center"/>
    </xf>
    <xf numFmtId="0" fontId="0" fillId="4" borderId="6" xfId="0" applyFill="1" applyBorder="1" applyAlignment="1" applyProtection="1">
      <alignment horizontal="center" vertical="center"/>
      <protection locked="0"/>
    </xf>
    <xf numFmtId="165" fontId="1" fillId="4" borderId="6" xfId="0" quotePrefix="1" applyNumberFormat="1" applyFont="1" applyFill="1" applyBorder="1" applyAlignment="1" applyProtection="1">
      <alignment horizontal="center" vertical="center"/>
      <protection locked="0"/>
    </xf>
    <xf numFmtId="0" fontId="1" fillId="0" borderId="6" xfId="0" applyFont="1" applyBorder="1" applyAlignment="1" applyProtection="1">
      <alignment horizontal="center" vertical="center"/>
    </xf>
    <xf numFmtId="0" fontId="2" fillId="3" borderId="7" xfId="0" applyFont="1" applyFill="1" applyBorder="1" applyAlignment="1" applyProtection="1">
      <alignment horizontal="center" vertical="center"/>
    </xf>
    <xf numFmtId="0" fontId="2" fillId="3" borderId="8" xfId="0" applyFont="1" applyFill="1" applyBorder="1" applyAlignment="1" applyProtection="1">
      <alignment horizontal="center" vertical="center"/>
    </xf>
    <xf numFmtId="0" fontId="2" fillId="3" borderId="9" xfId="0" applyFont="1" applyFill="1" applyBorder="1" applyAlignment="1" applyProtection="1">
      <alignment horizontal="center" vertical="center"/>
    </xf>
    <xf numFmtId="164" fontId="25" fillId="0" borderId="27" xfId="0" applyNumberFormat="1" applyFont="1" applyFill="1" applyBorder="1" applyAlignment="1" applyProtection="1">
      <alignment horizontal="right" vertical="center"/>
    </xf>
    <xf numFmtId="0" fontId="24" fillId="0" borderId="27" xfId="0" applyFont="1" applyFill="1" applyBorder="1" applyAlignment="1" applyProtection="1">
      <alignment horizontal="center" vertical="center"/>
    </xf>
    <xf numFmtId="164" fontId="24" fillId="0" borderId="27" xfId="0" applyNumberFormat="1" applyFont="1" applyFill="1" applyBorder="1" applyAlignment="1" applyProtection="1">
      <alignment horizontal="right" vertical="center"/>
    </xf>
    <xf numFmtId="0" fontId="24" fillId="0" borderId="6" xfId="0" applyFont="1" applyFill="1" applyBorder="1" applyAlignment="1" applyProtection="1">
      <alignment horizontal="center" vertical="center"/>
    </xf>
    <xf numFmtId="164" fontId="24" fillId="0" borderId="7" xfId="0" applyNumberFormat="1" applyFont="1" applyFill="1" applyBorder="1" applyAlignment="1" applyProtection="1">
      <alignment horizontal="right" vertical="center"/>
    </xf>
    <xf numFmtId="164" fontId="24" fillId="0" borderId="8" xfId="0" applyNumberFormat="1" applyFont="1" applyFill="1" applyBorder="1" applyAlignment="1" applyProtection="1">
      <alignment horizontal="right" vertical="center"/>
    </xf>
    <xf numFmtId="164" fontId="24" fillId="0" borderId="9" xfId="0" applyNumberFormat="1" applyFont="1" applyFill="1" applyBorder="1" applyAlignment="1" applyProtection="1">
      <alignment horizontal="right" vertical="center"/>
    </xf>
    <xf numFmtId="49" fontId="25" fillId="3" borderId="26" xfId="0" applyNumberFormat="1" applyFont="1" applyFill="1" applyBorder="1" applyAlignment="1" applyProtection="1">
      <alignment horizontal="right" vertical="center"/>
    </xf>
    <xf numFmtId="164" fontId="25" fillId="3" borderId="26" xfId="0" applyNumberFormat="1" applyFont="1" applyFill="1" applyBorder="1" applyAlignment="1" applyProtection="1">
      <alignment horizontal="right" vertical="center"/>
    </xf>
    <xf numFmtId="0" fontId="25" fillId="3" borderId="6" xfId="0" applyFont="1" applyFill="1" applyBorder="1" applyAlignment="1" applyProtection="1">
      <alignment horizontal="center" vertical="center" wrapText="1"/>
    </xf>
    <xf numFmtId="0" fontId="25" fillId="3" borderId="6" xfId="0" applyFont="1" applyFill="1" applyBorder="1" applyAlignment="1" applyProtection="1">
      <alignment horizontal="right" vertical="center"/>
    </xf>
    <xf numFmtId="0" fontId="26" fillId="0" borderId="0" xfId="0" applyFont="1" applyAlignment="1" applyProtection="1">
      <alignment horizontal="justify" vertical="top" wrapText="1"/>
    </xf>
    <xf numFmtId="164" fontId="25" fillId="3" borderId="6" xfId="0" applyNumberFormat="1" applyFont="1" applyFill="1" applyBorder="1" applyAlignment="1" applyProtection="1">
      <alignment horizontal="left" vertical="center" wrapText="1"/>
    </xf>
    <xf numFmtId="0" fontId="24" fillId="4" borderId="6" xfId="0" applyFont="1" applyFill="1" applyBorder="1" applyAlignment="1" applyProtection="1">
      <alignment horizontal="left" vertical="center"/>
      <protection locked="0"/>
    </xf>
    <xf numFmtId="1" fontId="24" fillId="4" borderId="6" xfId="0" applyNumberFormat="1" applyFont="1" applyFill="1" applyBorder="1" applyAlignment="1" applyProtection="1">
      <alignment horizontal="right" vertical="center"/>
      <protection locked="0"/>
    </xf>
    <xf numFmtId="164" fontId="24" fillId="4" borderId="6" xfId="0" applyNumberFormat="1" applyFont="1" applyFill="1" applyBorder="1" applyAlignment="1" applyProtection="1">
      <alignment horizontal="right" vertical="center"/>
      <protection locked="0"/>
    </xf>
    <xf numFmtId="164" fontId="24" fillId="3" borderId="6" xfId="0" applyNumberFormat="1" applyFont="1" applyFill="1" applyBorder="1" applyAlignment="1" applyProtection="1">
      <alignment horizontal="right" vertical="center"/>
    </xf>
    <xf numFmtId="0" fontId="25" fillId="3" borderId="6" xfId="0" applyFont="1" applyFill="1" applyBorder="1" applyAlignment="1" applyProtection="1">
      <alignment horizontal="center" vertical="center"/>
    </xf>
    <xf numFmtId="164" fontId="24" fillId="4" borderId="27" xfId="0" applyNumberFormat="1" applyFont="1" applyFill="1" applyBorder="1" applyAlignment="1" applyProtection="1">
      <alignment horizontal="right" vertical="center"/>
      <protection locked="0"/>
    </xf>
    <xf numFmtId="164" fontId="24" fillId="3" borderId="27" xfId="0" applyNumberFormat="1" applyFont="1" applyFill="1" applyBorder="1" applyAlignment="1" applyProtection="1">
      <alignment horizontal="right" vertical="center"/>
    </xf>
    <xf numFmtId="0" fontId="25" fillId="3" borderId="6" xfId="0" applyFont="1" applyFill="1" applyBorder="1" applyAlignment="1" applyProtection="1">
      <alignment horizontal="left" vertical="center" wrapText="1"/>
    </xf>
    <xf numFmtId="164" fontId="25" fillId="4" borderId="6" xfId="0" applyNumberFormat="1" applyFont="1" applyFill="1" applyBorder="1" applyAlignment="1" applyProtection="1">
      <alignment horizontal="right" vertical="center"/>
      <protection locked="0"/>
    </xf>
    <xf numFmtId="0" fontId="24" fillId="0" borderId="0" xfId="0" applyFont="1" applyBorder="1" applyAlignment="1" applyProtection="1">
      <alignment horizontal="left" vertical="top" wrapText="1"/>
    </xf>
    <xf numFmtId="0" fontId="24" fillId="0" borderId="0" xfId="0" applyFont="1" applyAlignment="1" applyProtection="1">
      <alignment horizontal="justify" vertical="top" wrapText="1"/>
    </xf>
    <xf numFmtId="0" fontId="24" fillId="4" borderId="6" xfId="0" applyFont="1" applyFill="1" applyBorder="1" applyAlignment="1" applyProtection="1">
      <alignment horizontal="left" vertical="center" wrapText="1"/>
      <protection locked="0"/>
    </xf>
    <xf numFmtId="164" fontId="24" fillId="4" borderId="27" xfId="0" applyNumberFormat="1" applyFont="1" applyFill="1" applyBorder="1" applyAlignment="1" applyProtection="1">
      <alignment vertical="center"/>
      <protection locked="0"/>
    </xf>
    <xf numFmtId="0" fontId="24" fillId="4" borderId="27" xfId="0" applyFont="1" applyFill="1" applyBorder="1" applyAlignment="1" applyProtection="1">
      <alignment horizontal="left" vertical="center"/>
      <protection locked="0"/>
    </xf>
    <xf numFmtId="0" fontId="24" fillId="3" borderId="6" xfId="0" applyFont="1" applyFill="1" applyBorder="1" applyAlignment="1" applyProtection="1">
      <alignment horizontal="center" vertical="center" wrapText="1"/>
    </xf>
    <xf numFmtId="0" fontId="24" fillId="4" borderId="27" xfId="0" applyFont="1" applyFill="1" applyBorder="1" applyAlignment="1" applyProtection="1">
      <alignment horizontal="left" vertical="center" wrapText="1"/>
      <protection locked="0"/>
    </xf>
    <xf numFmtId="2" fontId="24" fillId="4" borderId="6" xfId="0" applyNumberFormat="1" applyFont="1" applyFill="1" applyBorder="1" applyAlignment="1" applyProtection="1">
      <alignment horizontal="right" vertical="center"/>
      <protection locked="0"/>
    </xf>
    <xf numFmtId="0" fontId="0" fillId="4" borderId="6" xfId="0" applyFill="1" applyBorder="1" applyAlignment="1" applyProtection="1">
      <alignment horizontal="right" vertical="center"/>
      <protection locked="0"/>
    </xf>
    <xf numFmtId="2" fontId="24" fillId="4" borderId="27" xfId="0" applyNumberFormat="1" applyFont="1" applyFill="1" applyBorder="1" applyAlignment="1" applyProtection="1">
      <alignment horizontal="right" vertical="center"/>
      <protection locked="0"/>
    </xf>
    <xf numFmtId="0" fontId="25" fillId="3" borderId="7" xfId="0" applyFont="1" applyFill="1" applyBorder="1" applyAlignment="1" applyProtection="1">
      <alignment horizontal="center" vertical="center"/>
    </xf>
    <xf numFmtId="0" fontId="25" fillId="3" borderId="8" xfId="0" applyFont="1" applyFill="1" applyBorder="1" applyAlignment="1" applyProtection="1">
      <alignment horizontal="center" vertical="center"/>
    </xf>
    <xf numFmtId="0" fontId="25" fillId="3" borderId="9" xfId="0" applyFont="1" applyFill="1" applyBorder="1" applyAlignment="1" applyProtection="1">
      <alignment horizontal="center" vertical="center"/>
    </xf>
    <xf numFmtId="0" fontId="25" fillId="3" borderId="7" xfId="0" applyFont="1" applyFill="1" applyBorder="1" applyAlignment="1" applyProtection="1">
      <alignment horizontal="center" vertical="center" wrapText="1"/>
    </xf>
    <xf numFmtId="0" fontId="25" fillId="3" borderId="8" xfId="0" applyFont="1" applyFill="1" applyBorder="1" applyAlignment="1" applyProtection="1">
      <alignment horizontal="center" vertical="center" wrapText="1"/>
    </xf>
    <xf numFmtId="0" fontId="25" fillId="3" borderId="9" xfId="0" applyFont="1" applyFill="1" applyBorder="1" applyAlignment="1" applyProtection="1">
      <alignment horizontal="center" vertical="center" wrapText="1"/>
    </xf>
    <xf numFmtId="0" fontId="2" fillId="4" borderId="7" xfId="0" applyFont="1" applyFill="1" applyBorder="1" applyAlignment="1" applyProtection="1">
      <alignment horizontal="center" vertical="center"/>
    </xf>
    <xf numFmtId="0" fontId="2" fillId="4" borderId="9" xfId="0" applyFont="1" applyFill="1" applyBorder="1" applyAlignment="1" applyProtection="1">
      <alignment horizontal="center" vertical="center"/>
    </xf>
    <xf numFmtId="0" fontId="2" fillId="4" borderId="8" xfId="0" applyFont="1" applyFill="1" applyBorder="1" applyAlignment="1" applyProtection="1">
      <alignment horizontal="center" vertical="center"/>
    </xf>
    <xf numFmtId="164" fontId="24" fillId="3" borderId="7" xfId="0" applyNumberFormat="1" applyFont="1" applyFill="1" applyBorder="1" applyAlignment="1" applyProtection="1">
      <alignment horizontal="right" vertical="center"/>
    </xf>
    <xf numFmtId="164" fontId="24" fillId="3" borderId="8" xfId="0" applyNumberFormat="1" applyFont="1" applyFill="1" applyBorder="1" applyAlignment="1" applyProtection="1">
      <alignment horizontal="right" vertical="center"/>
    </xf>
    <xf numFmtId="164" fontId="24" fillId="3" borderId="9" xfId="0" applyNumberFormat="1" applyFont="1" applyFill="1" applyBorder="1" applyAlignment="1" applyProtection="1">
      <alignment horizontal="right" vertical="center"/>
    </xf>
    <xf numFmtId="0" fontId="2" fillId="4" borderId="6" xfId="0" applyFont="1" applyFill="1" applyBorder="1" applyAlignment="1" applyProtection="1">
      <alignment horizontal="center" vertical="center"/>
    </xf>
    <xf numFmtId="0" fontId="25" fillId="3" borderId="7" xfId="0" applyFont="1" applyFill="1" applyBorder="1" applyAlignment="1" applyProtection="1">
      <alignment horizontal="right" vertical="center"/>
    </xf>
    <xf numFmtId="0" fontId="25" fillId="3" borderId="8" xfId="0" applyFont="1" applyFill="1" applyBorder="1" applyAlignment="1" applyProtection="1">
      <alignment horizontal="right" vertical="center"/>
    </xf>
    <xf numFmtId="0" fontId="25" fillId="3" borderId="9" xfId="0" applyFont="1" applyFill="1" applyBorder="1" applyAlignment="1" applyProtection="1">
      <alignment horizontal="right" vertical="center"/>
    </xf>
    <xf numFmtId="164" fontId="18" fillId="0" borderId="0" xfId="0" applyNumberFormat="1" applyFont="1" applyAlignment="1" applyProtection="1">
      <alignment horizontal="center" vertical="center"/>
    </xf>
    <xf numFmtId="0" fontId="4" fillId="3" borderId="6" xfId="0" applyFont="1" applyFill="1" applyBorder="1" applyAlignment="1" applyProtection="1">
      <alignment horizontal="center" vertical="center" wrapText="1"/>
    </xf>
    <xf numFmtId="9" fontId="5" fillId="0" borderId="6" xfId="0" applyNumberFormat="1" applyFont="1" applyFill="1" applyBorder="1" applyAlignment="1" applyProtection="1">
      <alignment horizontal="center" vertical="center" wrapText="1"/>
    </xf>
    <xf numFmtId="44" fontId="5" fillId="0" borderId="6" xfId="0" applyNumberFormat="1" applyFont="1" applyFill="1" applyBorder="1" applyAlignment="1" applyProtection="1">
      <alignment horizontal="center" vertical="center" wrapText="1"/>
    </xf>
    <xf numFmtId="164" fontId="4" fillId="0" borderId="6" xfId="0" applyNumberFormat="1" applyFont="1" applyFill="1" applyBorder="1" applyAlignment="1" applyProtection="1">
      <alignment horizontal="right" vertical="center"/>
    </xf>
    <xf numFmtId="0" fontId="18" fillId="0" borderId="0" xfId="0" applyFont="1" applyAlignment="1" applyProtection="1">
      <alignment horizontal="center" vertical="center"/>
    </xf>
    <xf numFmtId="2" fontId="18" fillId="0" borderId="0" xfId="0" applyNumberFormat="1" applyFont="1" applyAlignment="1" applyProtection="1">
      <alignment horizontal="center" vertical="center"/>
    </xf>
    <xf numFmtId="164" fontId="18" fillId="0" borderId="0" xfId="1" applyNumberFormat="1" applyFont="1" applyAlignment="1" applyProtection="1">
      <alignment horizontal="center" vertical="center"/>
    </xf>
    <xf numFmtId="44" fontId="18" fillId="0" borderId="0" xfId="1" applyFont="1" applyAlignment="1" applyProtection="1">
      <alignment horizontal="center" vertical="center"/>
    </xf>
    <xf numFmtId="0" fontId="5" fillId="0" borderId="0" xfId="0" applyFont="1" applyAlignment="1" applyProtection="1">
      <alignment horizontal="center" vertical="center"/>
    </xf>
    <xf numFmtId="164" fontId="5" fillId="0" borderId="0" xfId="0" applyNumberFormat="1" applyFont="1" applyAlignment="1" applyProtection="1">
      <alignment horizontal="center" vertical="center"/>
    </xf>
    <xf numFmtId="10" fontId="5" fillId="0" borderId="0" xfId="0" applyNumberFormat="1" applyFont="1" applyAlignment="1" applyProtection="1">
      <alignment horizontal="center" vertical="center"/>
    </xf>
    <xf numFmtId="2" fontId="5" fillId="0" borderId="0" xfId="0" applyNumberFormat="1" applyFont="1" applyAlignment="1" applyProtection="1">
      <alignment horizontal="center" vertical="center"/>
    </xf>
    <xf numFmtId="0" fontId="1" fillId="0" borderId="6" xfId="0" applyFont="1" applyBorder="1" applyAlignment="1" applyProtection="1">
      <alignment horizontal="left" vertical="center" wrapText="1"/>
    </xf>
    <xf numFmtId="0" fontId="5" fillId="0" borderId="6" xfId="0" applyFont="1" applyBorder="1" applyAlignment="1" applyProtection="1">
      <alignment horizontal="left" vertical="center"/>
    </xf>
  </cellXfs>
  <cellStyles count="2">
    <cellStyle name="Standard" xfId="0" builtinId="0"/>
    <cellStyle name="Währung" xfId="1" builtinId="4"/>
  </cellStyles>
  <dxfs count="0"/>
  <tableStyles count="0" defaultTableStyle="TableStyleMedium2" defaultPivotStyle="PivotStyleLight16"/>
  <colors>
    <mruColors>
      <color rgb="FFFFFF99"/>
      <color rgb="FFCCFFCC"/>
      <color rgb="FFFFCC99"/>
      <color rgb="FFFDCD99"/>
      <color rgb="FFFFC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2:M45"/>
  <sheetViews>
    <sheetView showGridLines="0" workbookViewId="0">
      <selection activeCell="A5" sqref="A5"/>
    </sheetView>
  </sheetViews>
  <sheetFormatPr baseColWidth="10" defaultRowHeight="14.25" x14ac:dyDescent="0.2"/>
  <cols>
    <col min="1" max="1" width="28.125" style="10" customWidth="1"/>
    <col min="2" max="2" width="17.5" style="10" customWidth="1"/>
    <col min="3" max="3" width="19" style="10" customWidth="1"/>
    <col min="4" max="4" width="7.375" style="10" customWidth="1"/>
    <col min="5" max="5" width="21.875" style="10" customWidth="1"/>
    <col min="6" max="6" width="2.25" style="11" customWidth="1"/>
    <col min="7" max="7" width="46.625" style="35" customWidth="1"/>
    <col min="8" max="8" width="11.625" style="11" bestFit="1" customWidth="1"/>
    <col min="9" max="9" width="14" style="13" customWidth="1"/>
    <col min="10" max="10" width="31.75" style="13" customWidth="1"/>
    <col min="11" max="11" width="25.75" style="9" bestFit="1" customWidth="1"/>
    <col min="12" max="12" width="11" style="9"/>
    <col min="13" max="13" width="41.875" style="9" bestFit="1" customWidth="1"/>
    <col min="14" max="16384" width="11" style="10"/>
  </cols>
  <sheetData>
    <row r="2" spans="1:13" ht="36" x14ac:dyDescent="0.2">
      <c r="A2" s="126" t="s">
        <v>137</v>
      </c>
      <c r="B2" s="126"/>
      <c r="C2" s="126"/>
      <c r="D2" s="126"/>
      <c r="E2" s="126"/>
      <c r="F2" s="5"/>
      <c r="G2" s="6" t="s">
        <v>138</v>
      </c>
      <c r="H2" s="7"/>
      <c r="I2" s="8"/>
      <c r="J2" s="8"/>
    </row>
    <row r="3" spans="1:13" s="11" customFormat="1" x14ac:dyDescent="0.2">
      <c r="G3" s="12" t="s">
        <v>139</v>
      </c>
      <c r="I3" s="13"/>
      <c r="J3" s="13"/>
      <c r="K3" s="13"/>
      <c r="L3" s="13"/>
      <c r="M3" s="13"/>
    </row>
    <row r="4" spans="1:13" s="11" customFormat="1" ht="15" x14ac:dyDescent="0.2">
      <c r="A4" s="14" t="s">
        <v>185</v>
      </c>
      <c r="B4" s="14"/>
      <c r="E4" s="13"/>
      <c r="F4" s="13"/>
      <c r="G4" s="13"/>
      <c r="H4" s="13"/>
      <c r="I4" s="13"/>
    </row>
    <row r="5" spans="1:13" ht="15" x14ac:dyDescent="0.25">
      <c r="A5" s="15"/>
      <c r="B5" s="16"/>
      <c r="C5" s="17"/>
      <c r="D5" s="18"/>
      <c r="E5" s="19"/>
      <c r="F5" s="19"/>
      <c r="G5" s="20"/>
      <c r="H5" s="9"/>
      <c r="I5" s="9"/>
      <c r="J5" s="10"/>
      <c r="K5" s="10"/>
      <c r="L5" s="10"/>
      <c r="M5" s="10"/>
    </row>
    <row r="6" spans="1:13" ht="15.75" x14ac:dyDescent="0.25">
      <c r="A6" s="21" t="s">
        <v>140</v>
      </c>
      <c r="B6" s="4"/>
      <c r="C6" s="22"/>
      <c r="D6" s="5"/>
      <c r="E6" s="9"/>
      <c r="F6" s="23"/>
      <c r="G6" s="9"/>
      <c r="H6" s="10"/>
      <c r="I6" s="10"/>
      <c r="J6" s="10"/>
      <c r="K6" s="10"/>
      <c r="L6" s="10"/>
      <c r="M6" s="10"/>
    </row>
    <row r="7" spans="1:13" ht="15" x14ac:dyDescent="0.2">
      <c r="A7" s="18"/>
      <c r="B7" s="18"/>
      <c r="C7" s="18"/>
      <c r="D7" s="18"/>
      <c r="E7" s="18"/>
      <c r="F7" s="18"/>
      <c r="G7" s="24"/>
      <c r="H7" s="25"/>
      <c r="I7" s="26"/>
      <c r="J7" s="26"/>
    </row>
    <row r="8" spans="1:13" ht="27" customHeight="1" x14ac:dyDescent="0.25">
      <c r="A8" s="21" t="s">
        <v>141</v>
      </c>
      <c r="B8" s="127"/>
      <c r="C8" s="128"/>
      <c r="D8" s="128"/>
      <c r="E8" s="129"/>
      <c r="F8" s="27"/>
      <c r="G8" s="28"/>
      <c r="H8" s="25"/>
      <c r="I8" s="26"/>
      <c r="J8" s="26"/>
    </row>
    <row r="9" spans="1:13" ht="27" customHeight="1" x14ac:dyDescent="0.25">
      <c r="A9" s="21" t="s">
        <v>142</v>
      </c>
      <c r="B9" s="127"/>
      <c r="C9" s="128"/>
      <c r="D9" s="128"/>
      <c r="E9" s="129"/>
      <c r="F9" s="29"/>
      <c r="G9" s="30"/>
      <c r="H9" s="31"/>
      <c r="I9" s="32"/>
      <c r="J9" s="32"/>
    </row>
    <row r="10" spans="1:13" x14ac:dyDescent="0.2">
      <c r="A10" s="33"/>
      <c r="B10" s="33"/>
      <c r="C10" s="33"/>
      <c r="D10" s="29"/>
      <c r="E10" s="29"/>
      <c r="F10" s="29"/>
      <c r="G10" s="28"/>
      <c r="H10" s="25"/>
    </row>
    <row r="11" spans="1:13" s="13" customFormat="1" x14ac:dyDescent="0.2">
      <c r="A11" s="29"/>
      <c r="B11" s="29"/>
      <c r="C11" s="29"/>
      <c r="D11" s="29"/>
      <c r="E11" s="29"/>
      <c r="F11" s="29"/>
      <c r="G11" s="34"/>
      <c r="H11" s="18"/>
      <c r="K11" s="9"/>
      <c r="L11" s="9"/>
      <c r="M11" s="9"/>
    </row>
    <row r="12" spans="1:13" s="13" customFormat="1" x14ac:dyDescent="0.2">
      <c r="A12" s="29"/>
      <c r="B12" s="29"/>
      <c r="C12" s="29"/>
      <c r="D12" s="29"/>
      <c r="E12" s="29"/>
      <c r="F12" s="29"/>
      <c r="G12" s="34"/>
      <c r="H12" s="18"/>
      <c r="K12" s="9"/>
      <c r="L12" s="9"/>
      <c r="M12" s="9"/>
    </row>
    <row r="13" spans="1:13" s="13" customFormat="1" x14ac:dyDescent="0.2">
      <c r="A13" s="29"/>
      <c r="B13" s="29"/>
      <c r="C13" s="29"/>
      <c r="D13" s="29"/>
      <c r="E13" s="29"/>
      <c r="F13" s="29"/>
      <c r="G13" s="34"/>
      <c r="H13" s="18"/>
      <c r="K13" s="9"/>
      <c r="L13" s="9"/>
      <c r="M13" s="9"/>
    </row>
    <row r="14" spans="1:13" s="13" customFormat="1" x14ac:dyDescent="0.2">
      <c r="A14" s="29"/>
      <c r="B14" s="29"/>
      <c r="C14" s="29"/>
      <c r="D14" s="29"/>
      <c r="E14" s="29"/>
      <c r="F14" s="29"/>
      <c r="G14" s="34"/>
      <c r="H14" s="18"/>
      <c r="K14" s="9"/>
      <c r="L14" s="9"/>
      <c r="M14" s="9"/>
    </row>
    <row r="15" spans="1:13" s="13" customFormat="1" x14ac:dyDescent="0.2">
      <c r="A15" s="29"/>
      <c r="B15" s="29"/>
      <c r="C15" s="29"/>
      <c r="D15" s="29"/>
      <c r="E15" s="29"/>
      <c r="F15" s="29"/>
      <c r="G15" s="34"/>
      <c r="H15" s="18"/>
      <c r="K15" s="9"/>
      <c r="L15" s="9"/>
      <c r="M15" s="9"/>
    </row>
    <row r="16" spans="1:13" s="13" customFormat="1" x14ac:dyDescent="0.2">
      <c r="A16" s="29"/>
      <c r="B16" s="29"/>
      <c r="C16" s="29"/>
      <c r="D16" s="29"/>
      <c r="E16" s="29"/>
      <c r="F16" s="29"/>
      <c r="G16" s="34"/>
      <c r="H16" s="18"/>
      <c r="K16" s="9"/>
      <c r="L16" s="9"/>
      <c r="M16" s="9"/>
    </row>
    <row r="17" spans="1:13" s="13" customFormat="1" x14ac:dyDescent="0.2">
      <c r="A17" s="29"/>
      <c r="B17" s="29"/>
      <c r="C17" s="29"/>
      <c r="D17" s="29"/>
      <c r="E17" s="29"/>
      <c r="F17" s="29"/>
      <c r="G17" s="34"/>
      <c r="H17" s="18"/>
      <c r="K17" s="9"/>
      <c r="L17" s="9"/>
      <c r="M17" s="9"/>
    </row>
    <row r="18" spans="1:13" s="13" customFormat="1" x14ac:dyDescent="0.2">
      <c r="A18" s="29"/>
      <c r="B18" s="29"/>
      <c r="C18" s="29"/>
      <c r="D18" s="29"/>
      <c r="E18" s="29"/>
      <c r="F18" s="29"/>
      <c r="G18" s="34"/>
      <c r="H18" s="18"/>
      <c r="K18" s="9"/>
      <c r="L18" s="9"/>
      <c r="M18" s="9"/>
    </row>
    <row r="19" spans="1:13" s="13" customFormat="1" x14ac:dyDescent="0.2">
      <c r="A19" s="29"/>
      <c r="B19" s="29"/>
      <c r="C19" s="29"/>
      <c r="D19" s="29"/>
      <c r="E19" s="29"/>
      <c r="F19" s="29"/>
      <c r="G19" s="35"/>
      <c r="H19" s="18"/>
      <c r="K19" s="9"/>
      <c r="L19" s="9"/>
      <c r="M19" s="9"/>
    </row>
    <row r="20" spans="1:13" s="13" customFormat="1" x14ac:dyDescent="0.2">
      <c r="A20" s="29"/>
      <c r="B20" s="29"/>
      <c r="C20" s="29"/>
      <c r="D20" s="29"/>
      <c r="E20" s="29"/>
      <c r="F20" s="29"/>
      <c r="G20" s="35"/>
      <c r="H20" s="18"/>
      <c r="K20" s="9"/>
      <c r="L20" s="9"/>
      <c r="M20" s="9"/>
    </row>
    <row r="21" spans="1:13" s="13" customFormat="1" x14ac:dyDescent="0.2">
      <c r="A21" s="29"/>
      <c r="B21" s="29"/>
      <c r="C21" s="29"/>
      <c r="D21" s="29"/>
      <c r="E21" s="29"/>
      <c r="F21" s="29"/>
      <c r="G21" s="34"/>
      <c r="H21" s="18"/>
      <c r="K21" s="9"/>
      <c r="L21" s="9"/>
      <c r="M21" s="9"/>
    </row>
    <row r="22" spans="1:13" s="13" customFormat="1" x14ac:dyDescent="0.2">
      <c r="A22" s="29"/>
      <c r="B22" s="29"/>
      <c r="C22" s="29"/>
      <c r="D22" s="29"/>
      <c r="E22" s="29"/>
      <c r="F22" s="29"/>
      <c r="G22" s="34"/>
      <c r="H22" s="18"/>
      <c r="K22" s="9"/>
      <c r="L22" s="9"/>
      <c r="M22" s="9"/>
    </row>
    <row r="23" spans="1:13" s="13" customFormat="1" x14ac:dyDescent="0.2">
      <c r="A23" s="29"/>
      <c r="B23" s="29"/>
      <c r="C23" s="29"/>
      <c r="D23" s="29"/>
      <c r="E23" s="29"/>
      <c r="F23" s="29"/>
      <c r="G23" s="34"/>
      <c r="H23" s="18"/>
      <c r="K23" s="9"/>
      <c r="L23" s="9"/>
      <c r="M23" s="9"/>
    </row>
    <row r="24" spans="1:13" s="13" customFormat="1" x14ac:dyDescent="0.2">
      <c r="A24" s="29"/>
      <c r="B24" s="29"/>
      <c r="C24" s="29"/>
      <c r="D24" s="29"/>
      <c r="E24" s="29"/>
      <c r="F24" s="29"/>
      <c r="G24" s="34"/>
      <c r="H24" s="18"/>
      <c r="K24" s="9"/>
      <c r="L24" s="9"/>
      <c r="M24" s="9"/>
    </row>
    <row r="25" spans="1:13" s="13" customFormat="1" x14ac:dyDescent="0.2">
      <c r="A25" s="29"/>
      <c r="B25" s="29"/>
      <c r="C25" s="29"/>
      <c r="D25" s="29"/>
      <c r="E25" s="29"/>
      <c r="F25" s="29"/>
      <c r="G25" s="34"/>
      <c r="H25" s="18"/>
      <c r="K25" s="9"/>
      <c r="L25" s="9"/>
      <c r="M25" s="9"/>
    </row>
    <row r="26" spans="1:13" s="13" customFormat="1" x14ac:dyDescent="0.2">
      <c r="A26" s="29"/>
      <c r="B26" s="29"/>
      <c r="C26" s="29"/>
      <c r="D26" s="29"/>
      <c r="E26" s="29"/>
      <c r="F26" s="29"/>
      <c r="G26" s="34"/>
      <c r="H26" s="18"/>
      <c r="K26" s="9"/>
      <c r="L26" s="9"/>
      <c r="M26" s="9"/>
    </row>
    <row r="27" spans="1:13" s="13" customFormat="1" x14ac:dyDescent="0.2">
      <c r="A27" s="29"/>
      <c r="B27" s="29"/>
      <c r="C27" s="29"/>
      <c r="D27" s="29"/>
      <c r="E27" s="29"/>
      <c r="F27" s="29"/>
      <c r="G27" s="34"/>
      <c r="H27" s="18"/>
      <c r="K27" s="9"/>
      <c r="L27" s="9"/>
      <c r="M27" s="9"/>
    </row>
    <row r="28" spans="1:13" s="13" customFormat="1" x14ac:dyDescent="0.2">
      <c r="A28" s="36"/>
      <c r="B28" s="36"/>
      <c r="C28" s="36"/>
      <c r="D28" s="36"/>
      <c r="E28" s="36"/>
      <c r="F28" s="29"/>
      <c r="G28" s="37"/>
      <c r="H28" s="18"/>
      <c r="K28" s="9"/>
      <c r="L28" s="9"/>
      <c r="M28" s="9"/>
    </row>
    <row r="29" spans="1:13" s="13" customFormat="1" ht="25.5" customHeight="1" x14ac:dyDescent="0.2">
      <c r="A29" s="38"/>
      <c r="B29" s="38"/>
      <c r="C29" s="38"/>
      <c r="D29" s="38"/>
      <c r="E29" s="38"/>
      <c r="F29" s="36"/>
      <c r="G29" s="39"/>
      <c r="H29" s="18"/>
      <c r="K29" s="9"/>
      <c r="L29" s="9"/>
      <c r="M29" s="9"/>
    </row>
    <row r="30" spans="1:13" s="13" customFormat="1" x14ac:dyDescent="0.2">
      <c r="A30" s="11"/>
      <c r="B30" s="11"/>
      <c r="C30" s="11"/>
      <c r="D30" s="11"/>
      <c r="E30" s="11"/>
      <c r="F30" s="38"/>
      <c r="G30" s="40"/>
      <c r="H30" s="25"/>
      <c r="K30" s="9"/>
      <c r="L30" s="9"/>
      <c r="M30" s="9"/>
    </row>
    <row r="31" spans="1:13" s="13" customFormat="1" x14ac:dyDescent="0.2">
      <c r="A31" s="11"/>
      <c r="B31" s="11"/>
      <c r="C31" s="11"/>
      <c r="D31" s="11"/>
      <c r="E31" s="11"/>
      <c r="F31" s="11"/>
      <c r="G31" s="41"/>
      <c r="H31" s="11"/>
      <c r="K31" s="9"/>
      <c r="L31" s="9"/>
      <c r="M31" s="9"/>
    </row>
    <row r="32" spans="1:13" s="13" customFormat="1" ht="17.25" x14ac:dyDescent="0.3">
      <c r="A32" s="42"/>
      <c r="B32" s="11"/>
      <c r="C32" s="11"/>
      <c r="D32" s="11"/>
      <c r="E32" s="11"/>
      <c r="F32" s="11"/>
      <c r="G32" s="41"/>
      <c r="H32" s="11"/>
      <c r="K32" s="9"/>
      <c r="L32" s="9"/>
      <c r="M32" s="9"/>
    </row>
    <row r="33" spans="1:13" s="13" customFormat="1" x14ac:dyDescent="0.2">
      <c r="A33" s="11"/>
      <c r="B33" s="11"/>
      <c r="C33" s="11"/>
      <c r="D33" s="11"/>
      <c r="E33" s="11"/>
      <c r="F33" s="11"/>
      <c r="G33" s="41"/>
      <c r="H33" s="11"/>
      <c r="K33" s="9"/>
      <c r="L33" s="9"/>
      <c r="M33" s="9"/>
    </row>
    <row r="34" spans="1:13" s="11" customFormat="1" x14ac:dyDescent="0.2">
      <c r="G34" s="41"/>
      <c r="I34" s="13"/>
      <c r="J34" s="13"/>
      <c r="K34" s="9"/>
      <c r="L34" s="9"/>
      <c r="M34" s="9"/>
    </row>
    <row r="35" spans="1:13" s="11" customFormat="1" x14ac:dyDescent="0.2">
      <c r="G35" s="41"/>
      <c r="I35" s="13"/>
      <c r="J35" s="13"/>
      <c r="K35" s="9"/>
      <c r="L35" s="9"/>
      <c r="M35" s="9"/>
    </row>
    <row r="36" spans="1:13" s="11" customFormat="1" x14ac:dyDescent="0.2">
      <c r="G36" s="41"/>
      <c r="I36" s="13"/>
      <c r="J36" s="13"/>
      <c r="K36" s="9"/>
      <c r="L36" s="9"/>
      <c r="M36" s="9"/>
    </row>
    <row r="37" spans="1:13" s="11" customFormat="1" x14ac:dyDescent="0.2">
      <c r="G37" s="41"/>
      <c r="I37" s="13"/>
      <c r="J37" s="13"/>
      <c r="K37" s="9"/>
      <c r="L37" s="9"/>
      <c r="M37" s="9"/>
    </row>
    <row r="38" spans="1:13" s="11" customFormat="1" x14ac:dyDescent="0.2">
      <c r="G38" s="41"/>
      <c r="I38" s="13"/>
      <c r="J38" s="13"/>
      <c r="K38" s="9"/>
      <c r="L38" s="9"/>
      <c r="M38" s="9"/>
    </row>
    <row r="39" spans="1:13" s="11" customFormat="1" x14ac:dyDescent="0.2">
      <c r="G39" s="41"/>
      <c r="I39" s="13"/>
      <c r="J39" s="13"/>
      <c r="K39" s="9"/>
      <c r="L39" s="9"/>
      <c r="M39" s="9"/>
    </row>
    <row r="40" spans="1:13" s="11" customFormat="1" x14ac:dyDescent="0.2">
      <c r="G40" s="41"/>
      <c r="I40" s="13"/>
      <c r="J40" s="13"/>
      <c r="K40" s="9"/>
      <c r="L40" s="9"/>
      <c r="M40" s="9"/>
    </row>
    <row r="41" spans="1:13" s="11" customFormat="1" x14ac:dyDescent="0.2">
      <c r="G41" s="41"/>
      <c r="I41" s="13"/>
      <c r="J41" s="13"/>
      <c r="K41" s="9"/>
      <c r="L41" s="9"/>
      <c r="M41" s="9"/>
    </row>
    <row r="42" spans="1:13" s="11" customFormat="1" x14ac:dyDescent="0.2">
      <c r="G42" s="41"/>
      <c r="I42" s="13"/>
      <c r="J42" s="13"/>
      <c r="K42" s="9"/>
      <c r="L42" s="9"/>
      <c r="M42" s="9"/>
    </row>
    <row r="43" spans="1:13" s="11" customFormat="1" x14ac:dyDescent="0.2">
      <c r="G43" s="41"/>
      <c r="I43" s="13"/>
      <c r="J43" s="13"/>
      <c r="K43" s="9"/>
      <c r="L43" s="9"/>
      <c r="M43" s="9"/>
    </row>
    <row r="44" spans="1:13" s="11" customFormat="1" x14ac:dyDescent="0.2">
      <c r="G44" s="41"/>
      <c r="I44" s="13"/>
      <c r="J44" s="13"/>
      <c r="K44" s="9"/>
      <c r="L44" s="9"/>
      <c r="M44" s="9"/>
    </row>
    <row r="45" spans="1:13" s="11" customFormat="1" x14ac:dyDescent="0.2">
      <c r="A45" s="10"/>
      <c r="B45" s="10"/>
      <c r="C45" s="10"/>
      <c r="D45" s="10"/>
      <c r="E45" s="10"/>
      <c r="G45" s="41"/>
      <c r="I45" s="13"/>
      <c r="J45" s="13"/>
      <c r="K45" s="9"/>
      <c r="L45" s="9"/>
      <c r="M45" s="9"/>
    </row>
  </sheetData>
  <sheetProtection selectLockedCells="1" autoFilter="0"/>
  <mergeCells count="3">
    <mergeCell ref="A2:E2"/>
    <mergeCell ref="B8:E8"/>
    <mergeCell ref="B9:E9"/>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R60"/>
  <sheetViews>
    <sheetView showGridLines="0" tabSelected="1" topLeftCell="A11" zoomScaleNormal="100" zoomScaleSheetLayoutView="115" workbookViewId="0">
      <selection activeCell="X22" sqref="X22:AC22"/>
    </sheetView>
  </sheetViews>
  <sheetFormatPr baseColWidth="10" defaultColWidth="2.625" defaultRowHeight="13.5" customHeight="1" x14ac:dyDescent="0.2"/>
  <cols>
    <col min="1" max="1" width="2.625" style="43" customWidth="1"/>
    <col min="2" max="2" width="2.625" style="43"/>
    <col min="3" max="5" width="2.625" style="43" customWidth="1"/>
    <col min="6" max="7" width="2.125" style="43" customWidth="1"/>
    <col min="8" max="8" width="8.125" style="43" customWidth="1"/>
    <col min="9" max="23" width="3.25" style="43" customWidth="1"/>
    <col min="24" max="29" width="3.125" style="43" customWidth="1"/>
    <col min="30" max="30" width="2.625" style="43"/>
    <col min="31" max="32" width="2.625" style="43" customWidth="1"/>
    <col min="33" max="16384" width="2.625" style="43"/>
  </cols>
  <sheetData>
    <row r="1" spans="1:44" ht="15" customHeight="1" x14ac:dyDescent="0.2"/>
    <row r="2" spans="1:44" ht="15" customHeight="1" x14ac:dyDescent="0.2">
      <c r="A2" s="197" t="s">
        <v>143</v>
      </c>
      <c r="B2" s="197"/>
      <c r="C2" s="197"/>
      <c r="D2" s="197"/>
      <c r="E2" s="197"/>
      <c r="F2" s="197"/>
      <c r="G2" s="197"/>
      <c r="H2" s="197"/>
      <c r="I2" s="197"/>
      <c r="J2" s="197"/>
      <c r="K2" s="197"/>
      <c r="L2" s="197"/>
      <c r="M2" s="197"/>
      <c r="N2" s="197"/>
      <c r="O2" s="199" t="str">
        <f>IF(Gesamtübersicht!B6="","",Gesamtübersicht!B6)</f>
        <v/>
      </c>
      <c r="P2" s="199"/>
      <c r="Q2" s="199"/>
      <c r="R2" s="199"/>
      <c r="S2" s="199"/>
      <c r="T2" s="199"/>
      <c r="U2" s="199"/>
      <c r="V2" s="44"/>
      <c r="W2" s="44"/>
      <c r="X2" s="44"/>
      <c r="Y2" s="44"/>
      <c r="Z2" s="44"/>
      <c r="AA2" s="45"/>
      <c r="AB2" s="46"/>
      <c r="AC2" s="46"/>
      <c r="AE2" s="194" t="s">
        <v>139</v>
      </c>
      <c r="AF2" s="195"/>
      <c r="AG2" s="195"/>
      <c r="AH2" s="195"/>
      <c r="AI2" s="195"/>
      <c r="AJ2" s="195"/>
      <c r="AK2" s="195"/>
      <c r="AL2" s="195"/>
      <c r="AM2" s="195"/>
      <c r="AN2" s="195"/>
      <c r="AO2" s="195"/>
      <c r="AP2" s="195"/>
      <c r="AQ2" s="195"/>
      <c r="AR2" s="196"/>
    </row>
    <row r="3" spans="1:44"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ht="15" customHeight="1" x14ac:dyDescent="0.2">
      <c r="A4" s="197" t="s">
        <v>141</v>
      </c>
      <c r="B4" s="197"/>
      <c r="C4" s="197"/>
      <c r="D4" s="197"/>
      <c r="E4" s="197"/>
      <c r="F4" s="197"/>
      <c r="G4" s="197"/>
      <c r="H4" s="197"/>
      <c r="I4" s="197"/>
      <c r="J4" s="197"/>
      <c r="K4" s="197"/>
      <c r="L4" s="197"/>
      <c r="M4" s="197"/>
      <c r="N4" s="197"/>
      <c r="O4" s="198" t="str">
        <f>IF(Gesamtübersicht!B8="","",Gesamtübersicht!B8)</f>
        <v/>
      </c>
      <c r="P4" s="198"/>
      <c r="Q4" s="198"/>
      <c r="R4" s="198"/>
      <c r="S4" s="198"/>
      <c r="T4" s="198"/>
      <c r="U4" s="198"/>
      <c r="V4" s="198"/>
      <c r="W4" s="198"/>
      <c r="X4" s="198"/>
      <c r="Y4" s="198"/>
      <c r="Z4" s="198"/>
      <c r="AA4" s="198"/>
      <c r="AB4" s="198"/>
      <c r="AC4" s="198"/>
    </row>
    <row r="5" spans="1:44" ht="15" customHeight="1" x14ac:dyDescent="0.2">
      <c r="A5" s="197" t="s">
        <v>142</v>
      </c>
      <c r="B5" s="197"/>
      <c r="C5" s="197"/>
      <c r="D5" s="197"/>
      <c r="E5" s="197"/>
      <c r="F5" s="197"/>
      <c r="G5" s="197"/>
      <c r="H5" s="197"/>
      <c r="I5" s="197"/>
      <c r="J5" s="197"/>
      <c r="K5" s="197"/>
      <c r="L5" s="197"/>
      <c r="M5" s="197"/>
      <c r="N5" s="197"/>
      <c r="O5" s="198" t="str">
        <f>IF(Gesamtübersicht!B9="","",Gesamtübersicht!B9)</f>
        <v/>
      </c>
      <c r="P5" s="198"/>
      <c r="Q5" s="198"/>
      <c r="R5" s="198"/>
      <c r="S5" s="198"/>
      <c r="T5" s="198"/>
      <c r="U5" s="198"/>
      <c r="V5" s="198"/>
      <c r="W5" s="198"/>
      <c r="X5" s="198"/>
      <c r="Y5" s="198"/>
      <c r="Z5" s="198"/>
      <c r="AA5" s="198"/>
      <c r="AB5" s="198"/>
      <c r="AC5" s="198"/>
    </row>
    <row r="6" spans="1:44" ht="15" customHeight="1" x14ac:dyDescent="0.2">
      <c r="E6" s="49"/>
      <c r="F6" s="49"/>
      <c r="G6" s="49"/>
      <c r="H6" s="49"/>
      <c r="I6" s="49"/>
      <c r="J6" s="49"/>
      <c r="K6" s="49"/>
      <c r="L6" s="49"/>
      <c r="M6" s="49"/>
      <c r="N6" s="49"/>
      <c r="O6" s="49"/>
      <c r="P6" s="49"/>
      <c r="Q6" s="49"/>
      <c r="R6" s="49"/>
      <c r="S6" s="49"/>
      <c r="T6" s="49"/>
      <c r="U6" s="49"/>
      <c r="V6" s="49"/>
      <c r="W6" s="49"/>
      <c r="X6" s="49"/>
      <c r="Y6" s="49"/>
      <c r="Z6" s="49"/>
      <c r="AA6" s="49"/>
      <c r="AB6" s="49"/>
      <c r="AC6" s="49"/>
    </row>
    <row r="7" spans="1:44" ht="18" customHeight="1" x14ac:dyDescent="0.2">
      <c r="A7" s="162" t="s">
        <v>122</v>
      </c>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4"/>
    </row>
    <row r="8" spans="1:44" ht="9" customHeight="1" x14ac:dyDescent="0.2"/>
    <row r="9" spans="1:44" s="50" customFormat="1" ht="18" customHeight="1" x14ac:dyDescent="0.2">
      <c r="A9" s="190" t="s">
        <v>95</v>
      </c>
      <c r="B9" s="191"/>
      <c r="C9" s="191"/>
      <c r="D9" s="191"/>
      <c r="E9" s="191"/>
      <c r="F9" s="191"/>
      <c r="G9" s="191"/>
      <c r="H9" s="191"/>
      <c r="I9" s="191"/>
      <c r="J9" s="191"/>
      <c r="K9" s="191"/>
      <c r="L9" s="191"/>
      <c r="M9" s="191"/>
      <c r="N9" s="191"/>
      <c r="O9" s="191"/>
      <c r="P9" s="191"/>
      <c r="Q9" s="191"/>
      <c r="R9" s="191"/>
      <c r="S9" s="191"/>
      <c r="T9" s="191"/>
      <c r="U9" s="191"/>
      <c r="V9" s="191"/>
      <c r="W9" s="191"/>
      <c r="X9" s="191"/>
      <c r="Y9" s="191"/>
      <c r="Z9" s="191"/>
      <c r="AA9" s="191"/>
      <c r="AB9" s="191"/>
      <c r="AC9" s="192"/>
    </row>
    <row r="10" spans="1:44" s="50" customFormat="1" ht="9" customHeight="1" x14ac:dyDescent="0.2">
      <c r="A10" s="193"/>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row>
    <row r="11" spans="1:44" s="50" customFormat="1" ht="18" customHeight="1" x14ac:dyDescent="0.2">
      <c r="A11" s="188" t="s">
        <v>88</v>
      </c>
      <c r="B11" s="188"/>
      <c r="C11" s="187" t="s">
        <v>79</v>
      </c>
      <c r="D11" s="187"/>
      <c r="E11" s="187"/>
      <c r="F11" s="187"/>
      <c r="G11" s="187"/>
      <c r="H11" s="187"/>
      <c r="I11" s="187"/>
      <c r="J11" s="187"/>
      <c r="K11" s="187"/>
      <c r="L11" s="187"/>
      <c r="M11" s="187"/>
      <c r="N11" s="187"/>
      <c r="O11" s="187"/>
      <c r="P11" s="187"/>
      <c r="Q11" s="187"/>
      <c r="R11" s="187"/>
      <c r="S11" s="187"/>
      <c r="T11" s="187"/>
      <c r="U11" s="187"/>
      <c r="V11" s="187"/>
      <c r="W11" s="187"/>
      <c r="X11" s="133">
        <f>IF('Ausgaben Projektpersonal'!N33="",0,ROUND('Ausgaben Projektpersonal'!N33,2))</f>
        <v>0</v>
      </c>
      <c r="Y11" s="133"/>
      <c r="Z11" s="133"/>
      <c r="AA11" s="133"/>
      <c r="AB11" s="133"/>
      <c r="AC11" s="133"/>
      <c r="AF11" s="1"/>
    </row>
    <row r="12" spans="1:44" s="50" customFormat="1" ht="18" customHeight="1" x14ac:dyDescent="0.2">
      <c r="A12" s="188" t="s">
        <v>89</v>
      </c>
      <c r="B12" s="188"/>
      <c r="C12" s="187" t="s">
        <v>12</v>
      </c>
      <c r="D12" s="187"/>
      <c r="E12" s="187"/>
      <c r="F12" s="187"/>
      <c r="G12" s="187"/>
      <c r="H12" s="187"/>
      <c r="I12" s="187"/>
      <c r="J12" s="187"/>
      <c r="K12" s="187"/>
      <c r="L12" s="187"/>
      <c r="M12" s="187"/>
      <c r="N12" s="187"/>
      <c r="O12" s="187"/>
      <c r="P12" s="187"/>
      <c r="Q12" s="187"/>
      <c r="R12" s="187"/>
      <c r="S12" s="187"/>
      <c r="T12" s="187"/>
      <c r="U12" s="187"/>
      <c r="V12" s="187"/>
      <c r="W12" s="187"/>
      <c r="X12" s="133">
        <f>IF('Ausgaben Projektpersonal'!R33="",0,ROUND('Ausgaben Projektpersonal'!R33,2))</f>
        <v>0</v>
      </c>
      <c r="Y12" s="133"/>
      <c r="Z12" s="133"/>
      <c r="AA12" s="133"/>
      <c r="AB12" s="133"/>
      <c r="AC12" s="133"/>
      <c r="AF12" s="1"/>
    </row>
    <row r="13" spans="1:44" s="50" customFormat="1" ht="18" customHeight="1" x14ac:dyDescent="0.2">
      <c r="A13" s="188" t="s">
        <v>90</v>
      </c>
      <c r="B13" s="188"/>
      <c r="C13" s="187" t="s">
        <v>13</v>
      </c>
      <c r="D13" s="187"/>
      <c r="E13" s="187"/>
      <c r="F13" s="187"/>
      <c r="G13" s="187"/>
      <c r="H13" s="187"/>
      <c r="I13" s="187"/>
      <c r="J13" s="187"/>
      <c r="K13" s="187"/>
      <c r="L13" s="187"/>
      <c r="M13" s="187"/>
      <c r="N13" s="187"/>
      <c r="O13" s="187"/>
      <c r="P13" s="187"/>
      <c r="Q13" s="187"/>
      <c r="R13" s="187"/>
      <c r="S13" s="187"/>
      <c r="T13" s="187"/>
      <c r="U13" s="187"/>
      <c r="V13" s="187"/>
      <c r="W13" s="187"/>
      <c r="X13" s="133">
        <f>IF('Ausgaben Projektpersonal'!V33="",0,ROUND('Ausgaben Projektpersonal'!V33,2))</f>
        <v>0</v>
      </c>
      <c r="Y13" s="133"/>
      <c r="Z13" s="133"/>
      <c r="AA13" s="133"/>
      <c r="AB13" s="133"/>
      <c r="AC13" s="133"/>
      <c r="AF13" s="1"/>
    </row>
    <row r="14" spans="1:44" s="50" customFormat="1" ht="18" customHeight="1" x14ac:dyDescent="0.2">
      <c r="A14" s="184" t="s">
        <v>15</v>
      </c>
      <c r="B14" s="184"/>
      <c r="C14" s="184" t="s">
        <v>93</v>
      </c>
      <c r="D14" s="184"/>
      <c r="E14" s="184"/>
      <c r="F14" s="184"/>
      <c r="G14" s="184"/>
      <c r="H14" s="184"/>
      <c r="I14" s="184"/>
      <c r="J14" s="184"/>
      <c r="K14" s="184"/>
      <c r="L14" s="184"/>
      <c r="M14" s="184"/>
      <c r="N14" s="184"/>
      <c r="O14" s="184"/>
      <c r="P14" s="184"/>
      <c r="Q14" s="184"/>
      <c r="R14" s="184"/>
      <c r="S14" s="184"/>
      <c r="T14" s="184"/>
      <c r="U14" s="184"/>
      <c r="V14" s="184"/>
      <c r="W14" s="184"/>
      <c r="X14" s="185">
        <f>SUM(X11:AC13)</f>
        <v>0</v>
      </c>
      <c r="Y14" s="185"/>
      <c r="Z14" s="185"/>
      <c r="AA14" s="185"/>
      <c r="AB14" s="185"/>
      <c r="AC14" s="185"/>
      <c r="AF14" s="1"/>
      <c r="AG14" s="182"/>
      <c r="AH14" s="182"/>
      <c r="AI14" s="182"/>
      <c r="AJ14" s="182"/>
      <c r="AK14" s="182"/>
      <c r="AL14" s="182"/>
      <c r="AM14" s="182"/>
      <c r="AN14" s="182"/>
    </row>
    <row r="15" spans="1:44" s="50" customFormat="1" ht="9" customHeight="1" x14ac:dyDescent="0.2">
      <c r="A15" s="193"/>
      <c r="B15" s="193"/>
      <c r="C15" s="193"/>
      <c r="D15" s="193"/>
      <c r="E15" s="193"/>
      <c r="F15" s="193"/>
      <c r="G15" s="193"/>
      <c r="H15" s="193"/>
      <c r="I15" s="193"/>
      <c r="J15" s="193"/>
      <c r="K15" s="193"/>
      <c r="L15" s="193"/>
      <c r="M15" s="193"/>
      <c r="N15" s="193"/>
      <c r="O15" s="193"/>
      <c r="P15" s="193"/>
      <c r="Q15" s="193"/>
      <c r="R15" s="193"/>
      <c r="S15" s="193"/>
      <c r="T15" s="193"/>
      <c r="U15" s="193"/>
      <c r="V15" s="193"/>
      <c r="W15" s="193"/>
      <c r="X15" s="193"/>
      <c r="Y15" s="193"/>
      <c r="Z15" s="193"/>
      <c r="AA15" s="193"/>
      <c r="AB15" s="193"/>
      <c r="AC15" s="193"/>
      <c r="AF15" s="1"/>
    </row>
    <row r="16" spans="1:44" s="50" customFormat="1" ht="18" customHeight="1" x14ac:dyDescent="0.2">
      <c r="A16" s="190" t="s">
        <v>94</v>
      </c>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2"/>
      <c r="AF16" s="1"/>
    </row>
    <row r="17" spans="1:32" s="50" customFormat="1" ht="9" customHeight="1" x14ac:dyDescent="0.2">
      <c r="A17" s="193"/>
      <c r="B17" s="193"/>
      <c r="C17" s="193"/>
      <c r="D17" s="193"/>
      <c r="E17" s="193"/>
      <c r="F17" s="193"/>
      <c r="G17" s="193"/>
      <c r="H17" s="193"/>
      <c r="I17" s="193"/>
      <c r="J17" s="193"/>
      <c r="K17" s="193"/>
      <c r="L17" s="193"/>
      <c r="M17" s="193"/>
      <c r="N17" s="193"/>
      <c r="O17" s="193"/>
      <c r="P17" s="193"/>
      <c r="Q17" s="193"/>
      <c r="R17" s="193"/>
      <c r="S17" s="193"/>
      <c r="T17" s="193"/>
      <c r="U17" s="193"/>
      <c r="V17" s="193"/>
      <c r="W17" s="193"/>
      <c r="X17" s="193"/>
      <c r="Y17" s="193"/>
      <c r="Z17" s="193"/>
      <c r="AA17" s="193"/>
      <c r="AB17" s="193"/>
      <c r="AC17" s="193"/>
      <c r="AF17" s="1"/>
    </row>
    <row r="18" spans="1:32" s="50" customFormat="1" ht="18" customHeight="1" x14ac:dyDescent="0.2">
      <c r="A18" s="188" t="s">
        <v>91</v>
      </c>
      <c r="B18" s="188"/>
      <c r="C18" s="187" t="s">
        <v>14</v>
      </c>
      <c r="D18" s="187"/>
      <c r="E18" s="187"/>
      <c r="F18" s="187"/>
      <c r="G18" s="187"/>
      <c r="H18" s="187"/>
      <c r="I18" s="187"/>
      <c r="J18" s="187"/>
      <c r="K18" s="187"/>
      <c r="L18" s="187"/>
      <c r="M18" s="187"/>
      <c r="N18" s="187"/>
      <c r="O18" s="187"/>
      <c r="P18" s="187"/>
      <c r="Q18" s="187"/>
      <c r="R18" s="187"/>
      <c r="S18" s="187"/>
      <c r="T18" s="187"/>
      <c r="U18" s="187"/>
      <c r="V18" s="187"/>
      <c r="W18" s="187"/>
      <c r="X18" s="133" t="str">
        <f>IF('Direkte Ausgaben'!Y11="","0,00 €",ROUND('Direkte Ausgaben'!Y11,2))</f>
        <v>0,00 €</v>
      </c>
      <c r="Y18" s="133"/>
      <c r="Z18" s="133"/>
      <c r="AA18" s="133"/>
      <c r="AB18" s="133"/>
      <c r="AC18" s="133"/>
      <c r="AF18" s="1"/>
    </row>
    <row r="19" spans="1:32" s="50" customFormat="1" ht="18" customHeight="1" x14ac:dyDescent="0.2">
      <c r="A19" s="188" t="s">
        <v>92</v>
      </c>
      <c r="B19" s="188"/>
      <c r="C19" s="187" t="s">
        <v>116</v>
      </c>
      <c r="D19" s="187"/>
      <c r="E19" s="187"/>
      <c r="F19" s="187"/>
      <c r="G19" s="187"/>
      <c r="H19" s="187"/>
      <c r="I19" s="187"/>
      <c r="J19" s="187"/>
      <c r="K19" s="187"/>
      <c r="L19" s="187"/>
      <c r="M19" s="187"/>
      <c r="N19" s="187"/>
      <c r="O19" s="187"/>
      <c r="P19" s="187"/>
      <c r="Q19" s="187"/>
      <c r="R19" s="187"/>
      <c r="S19" s="187"/>
      <c r="T19" s="187"/>
      <c r="U19" s="187"/>
      <c r="V19" s="187"/>
      <c r="W19" s="187"/>
      <c r="X19" s="133" t="str">
        <f>IF('Direkte Ausgaben'!Y38="","0,00 €",ROUND('Direkte Ausgaben'!Y38,2))</f>
        <v>0,00 €</v>
      </c>
      <c r="Y19" s="133"/>
      <c r="Z19" s="133"/>
      <c r="AA19" s="133"/>
      <c r="AB19" s="133"/>
      <c r="AC19" s="133"/>
      <c r="AF19" s="1"/>
    </row>
    <row r="20" spans="1:32" s="50" customFormat="1" ht="18" customHeight="1" x14ac:dyDescent="0.2">
      <c r="A20" s="188" t="s">
        <v>96</v>
      </c>
      <c r="B20" s="188"/>
      <c r="C20" s="130" t="s">
        <v>164</v>
      </c>
      <c r="D20" s="131"/>
      <c r="E20" s="131"/>
      <c r="F20" s="131"/>
      <c r="G20" s="131"/>
      <c r="H20" s="131"/>
      <c r="I20" s="131"/>
      <c r="J20" s="131"/>
      <c r="K20" s="131"/>
      <c r="L20" s="131"/>
      <c r="M20" s="131"/>
      <c r="N20" s="131"/>
      <c r="O20" s="131"/>
      <c r="P20" s="131"/>
      <c r="Q20" s="131"/>
      <c r="R20" s="131"/>
      <c r="S20" s="131"/>
      <c r="T20" s="131"/>
      <c r="U20" s="131"/>
      <c r="V20" s="131"/>
      <c r="W20" s="132"/>
      <c r="X20" s="133" t="str">
        <f>IF('Direkte Ausgaben'!Y57="","0,00 €",ROUND('Direkte Ausgaben'!Y57,2))</f>
        <v>0,00 €</v>
      </c>
      <c r="Y20" s="133"/>
      <c r="Z20" s="133"/>
      <c r="AA20" s="133"/>
      <c r="AB20" s="133"/>
      <c r="AC20" s="133"/>
      <c r="AF20" s="1"/>
    </row>
    <row r="21" spans="1:32" s="50" customFormat="1" ht="18" customHeight="1" x14ac:dyDescent="0.2">
      <c r="A21" s="188" t="s">
        <v>99</v>
      </c>
      <c r="B21" s="188"/>
      <c r="C21" s="130" t="s">
        <v>165</v>
      </c>
      <c r="D21" s="131"/>
      <c r="E21" s="131"/>
      <c r="F21" s="131"/>
      <c r="G21" s="131"/>
      <c r="H21" s="131"/>
      <c r="I21" s="131"/>
      <c r="J21" s="131"/>
      <c r="K21" s="131"/>
      <c r="L21" s="131"/>
      <c r="M21" s="131"/>
      <c r="N21" s="131"/>
      <c r="O21" s="131"/>
      <c r="P21" s="131"/>
      <c r="Q21" s="131"/>
      <c r="R21" s="131"/>
      <c r="S21" s="131"/>
      <c r="T21" s="131"/>
      <c r="U21" s="131"/>
      <c r="V21" s="131"/>
      <c r="W21" s="132"/>
      <c r="X21" s="133" t="str">
        <f>IF('Direkte Ausgaben'!Y63="","0,00 €",ROUND('Direkte Ausgaben'!Y63,2))</f>
        <v>0,00 €</v>
      </c>
      <c r="Y21" s="133"/>
      <c r="Z21" s="133"/>
      <c r="AA21" s="133"/>
      <c r="AB21" s="133"/>
      <c r="AC21" s="133"/>
      <c r="AF21" s="1"/>
    </row>
    <row r="22" spans="1:32" s="50" customFormat="1" ht="18" customHeight="1" x14ac:dyDescent="0.2">
      <c r="A22" s="188" t="s">
        <v>100</v>
      </c>
      <c r="B22" s="188"/>
      <c r="C22" s="130" t="s">
        <v>166</v>
      </c>
      <c r="D22" s="131"/>
      <c r="E22" s="131"/>
      <c r="F22" s="131"/>
      <c r="G22" s="131"/>
      <c r="H22" s="131"/>
      <c r="I22" s="131"/>
      <c r="J22" s="131"/>
      <c r="K22" s="131"/>
      <c r="L22" s="131"/>
      <c r="M22" s="131"/>
      <c r="N22" s="131"/>
      <c r="O22" s="131"/>
      <c r="P22" s="131"/>
      <c r="Q22" s="131"/>
      <c r="R22" s="131"/>
      <c r="S22" s="131"/>
      <c r="T22" s="131"/>
      <c r="U22" s="131"/>
      <c r="V22" s="131"/>
      <c r="W22" s="132"/>
      <c r="X22" s="133" t="str">
        <f>IF('Direkte Ausgaben'!Y73="","0,00 €",ROUND('Direkte Ausgaben'!Y73,2))</f>
        <v>0,00 €</v>
      </c>
      <c r="Y22" s="133"/>
      <c r="Z22" s="133"/>
      <c r="AA22" s="133"/>
      <c r="AB22" s="133"/>
      <c r="AC22" s="133"/>
      <c r="AF22" s="1"/>
    </row>
    <row r="23" spans="1:32" s="50" customFormat="1" ht="18" customHeight="1" x14ac:dyDescent="0.2">
      <c r="A23" s="188" t="s">
        <v>167</v>
      </c>
      <c r="B23" s="188"/>
      <c r="C23" s="130" t="s">
        <v>186</v>
      </c>
      <c r="D23" s="131"/>
      <c r="E23" s="131"/>
      <c r="F23" s="131"/>
      <c r="G23" s="131"/>
      <c r="H23" s="131"/>
      <c r="I23" s="131"/>
      <c r="J23" s="131"/>
      <c r="K23" s="131"/>
      <c r="L23" s="131"/>
      <c r="M23" s="131"/>
      <c r="N23" s="131"/>
      <c r="O23" s="131"/>
      <c r="P23" s="131"/>
      <c r="Q23" s="131"/>
      <c r="R23" s="131"/>
      <c r="S23" s="131"/>
      <c r="T23" s="131"/>
      <c r="U23" s="131"/>
      <c r="V23" s="131"/>
      <c r="W23" s="132"/>
      <c r="X23" s="133" t="str">
        <f>IF('Direkte Ausgaben'!Y90="","0,00 €",ROUND('Direkte Ausgaben'!Y90,2))</f>
        <v>0,00 €</v>
      </c>
      <c r="Y23" s="133"/>
      <c r="Z23" s="133"/>
      <c r="AA23" s="133"/>
      <c r="AB23" s="133"/>
      <c r="AC23" s="133"/>
      <c r="AF23" s="1"/>
    </row>
    <row r="24" spans="1:32" s="50" customFormat="1" ht="18" customHeight="1" x14ac:dyDescent="0.2">
      <c r="A24" s="201" t="s">
        <v>101</v>
      </c>
      <c r="B24" s="202"/>
      <c r="C24" s="130" t="s">
        <v>168</v>
      </c>
      <c r="D24" s="131"/>
      <c r="E24" s="131"/>
      <c r="F24" s="131"/>
      <c r="G24" s="131"/>
      <c r="H24" s="131"/>
      <c r="I24" s="131"/>
      <c r="J24" s="131"/>
      <c r="K24" s="131"/>
      <c r="L24" s="131"/>
      <c r="M24" s="131"/>
      <c r="N24" s="131"/>
      <c r="O24" s="131"/>
      <c r="P24" s="131"/>
      <c r="Q24" s="131"/>
      <c r="R24" s="131"/>
      <c r="S24" s="131"/>
      <c r="T24" s="131"/>
      <c r="U24" s="131"/>
      <c r="V24" s="131"/>
      <c r="W24" s="132"/>
      <c r="X24" s="133">
        <f>IF('Direkte Ausgaben'!Y94="",0,ROUND('Direkte Ausgaben'!Y94,2))</f>
        <v>0</v>
      </c>
      <c r="Y24" s="133"/>
      <c r="Z24" s="133"/>
      <c r="AA24" s="133"/>
      <c r="AB24" s="133"/>
      <c r="AC24" s="133"/>
      <c r="AF24" s="1"/>
    </row>
    <row r="25" spans="1:32" s="50" customFormat="1" ht="18" customHeight="1" x14ac:dyDescent="0.2">
      <c r="A25" s="188" t="s">
        <v>175</v>
      </c>
      <c r="B25" s="188"/>
      <c r="C25" s="186" t="s">
        <v>97</v>
      </c>
      <c r="D25" s="187"/>
      <c r="E25" s="187"/>
      <c r="F25" s="187"/>
      <c r="G25" s="187"/>
      <c r="H25" s="187"/>
      <c r="I25" s="187"/>
      <c r="J25" s="187"/>
      <c r="K25" s="187"/>
      <c r="L25" s="187"/>
      <c r="M25" s="187"/>
      <c r="N25" s="187"/>
      <c r="O25" s="187"/>
      <c r="P25" s="187"/>
      <c r="Q25" s="187"/>
      <c r="R25" s="187"/>
      <c r="S25" s="187"/>
      <c r="T25" s="187"/>
      <c r="U25" s="187"/>
      <c r="V25" s="187"/>
      <c r="W25" s="187"/>
      <c r="X25" s="133">
        <f>IF('Direkte Ausgaben'!Y113="",0,ROUND('Direkte Ausgaben'!Y113,2))</f>
        <v>0</v>
      </c>
      <c r="Y25" s="133"/>
      <c r="Z25" s="133"/>
      <c r="AA25" s="133"/>
      <c r="AB25" s="133"/>
      <c r="AC25" s="133"/>
      <c r="AF25" s="1"/>
    </row>
    <row r="26" spans="1:32" s="50" customFormat="1" ht="18" customHeight="1" x14ac:dyDescent="0.2">
      <c r="A26" s="188" t="s">
        <v>176</v>
      </c>
      <c r="B26" s="188"/>
      <c r="C26" s="186" t="s">
        <v>98</v>
      </c>
      <c r="D26" s="186"/>
      <c r="E26" s="186"/>
      <c r="F26" s="186"/>
      <c r="G26" s="186"/>
      <c r="H26" s="186"/>
      <c r="I26" s="186"/>
      <c r="J26" s="186"/>
      <c r="K26" s="186"/>
      <c r="L26" s="186"/>
      <c r="M26" s="186"/>
      <c r="N26" s="186"/>
      <c r="O26" s="186"/>
      <c r="P26" s="186"/>
      <c r="Q26" s="186"/>
      <c r="R26" s="186"/>
      <c r="S26" s="186"/>
      <c r="T26" s="186"/>
      <c r="U26" s="186"/>
      <c r="V26" s="186"/>
      <c r="W26" s="186"/>
      <c r="X26" s="133">
        <f>IF('Direkte Ausgaben'!Y132="",0,ROUND('Direkte Ausgaben'!Y132,2))</f>
        <v>0</v>
      </c>
      <c r="Y26" s="133"/>
      <c r="Z26" s="133"/>
      <c r="AA26" s="133"/>
      <c r="AB26" s="133"/>
      <c r="AC26" s="133"/>
      <c r="AF26" s="1"/>
    </row>
    <row r="27" spans="1:32" s="50" customFormat="1" ht="18" customHeight="1" x14ac:dyDescent="0.2">
      <c r="A27" s="188" t="s">
        <v>177</v>
      </c>
      <c r="B27" s="188"/>
      <c r="C27" s="186" t="s">
        <v>45</v>
      </c>
      <c r="D27" s="187"/>
      <c r="E27" s="187"/>
      <c r="F27" s="187"/>
      <c r="G27" s="187"/>
      <c r="H27" s="187"/>
      <c r="I27" s="187"/>
      <c r="J27" s="187"/>
      <c r="K27" s="187"/>
      <c r="L27" s="187"/>
      <c r="M27" s="187"/>
      <c r="N27" s="187"/>
      <c r="O27" s="187"/>
      <c r="P27" s="187"/>
      <c r="Q27" s="187"/>
      <c r="R27" s="187"/>
      <c r="S27" s="187"/>
      <c r="T27" s="187"/>
      <c r="U27" s="187"/>
      <c r="V27" s="187"/>
      <c r="W27" s="187"/>
      <c r="X27" s="133">
        <f>IF('Direkte Ausgaben'!Y149="",0,ROUND('Direkte Ausgaben'!Y149,2))</f>
        <v>0</v>
      </c>
      <c r="Y27" s="133"/>
      <c r="Z27" s="133"/>
      <c r="AA27" s="133"/>
      <c r="AB27" s="133"/>
      <c r="AC27" s="133"/>
      <c r="AF27" s="1"/>
    </row>
    <row r="28" spans="1:32" s="50" customFormat="1" ht="18" customHeight="1" x14ac:dyDescent="0.2">
      <c r="A28" s="188" t="s">
        <v>169</v>
      </c>
      <c r="B28" s="188"/>
      <c r="C28" s="186" t="s">
        <v>178</v>
      </c>
      <c r="D28" s="187"/>
      <c r="E28" s="187"/>
      <c r="F28" s="187"/>
      <c r="G28" s="187"/>
      <c r="H28" s="187"/>
      <c r="I28" s="187"/>
      <c r="J28" s="187"/>
      <c r="K28" s="187"/>
      <c r="L28" s="187"/>
      <c r="M28" s="187"/>
      <c r="N28" s="187"/>
      <c r="O28" s="187"/>
      <c r="P28" s="187"/>
      <c r="Q28" s="187"/>
      <c r="R28" s="187"/>
      <c r="S28" s="187"/>
      <c r="T28" s="187"/>
      <c r="U28" s="187"/>
      <c r="V28" s="187"/>
      <c r="W28" s="187"/>
      <c r="X28" s="133">
        <f>IF('Direkte Ausgaben'!Y153="",0,ROUND('Direkte Ausgaben'!Y153,2))</f>
        <v>0</v>
      </c>
      <c r="Y28" s="133"/>
      <c r="Z28" s="133"/>
      <c r="AA28" s="133"/>
      <c r="AB28" s="133"/>
      <c r="AC28" s="133"/>
      <c r="AF28" s="1"/>
    </row>
    <row r="29" spans="1:32" s="50" customFormat="1" ht="18" customHeight="1" x14ac:dyDescent="0.2">
      <c r="A29" s="184" t="s">
        <v>16</v>
      </c>
      <c r="B29" s="184"/>
      <c r="C29" s="184" t="s">
        <v>179</v>
      </c>
      <c r="D29" s="184"/>
      <c r="E29" s="184"/>
      <c r="F29" s="184"/>
      <c r="G29" s="184"/>
      <c r="H29" s="184"/>
      <c r="I29" s="184"/>
      <c r="J29" s="184"/>
      <c r="K29" s="184"/>
      <c r="L29" s="184"/>
      <c r="M29" s="184"/>
      <c r="N29" s="184"/>
      <c r="O29" s="184"/>
      <c r="P29" s="184"/>
      <c r="Q29" s="184"/>
      <c r="R29" s="184"/>
      <c r="S29" s="184"/>
      <c r="T29" s="184"/>
      <c r="U29" s="184"/>
      <c r="V29" s="184"/>
      <c r="W29" s="184"/>
      <c r="X29" s="185">
        <f>X18+X19+X28</f>
        <v>0</v>
      </c>
      <c r="Y29" s="185"/>
      <c r="Z29" s="185"/>
      <c r="AA29" s="185"/>
      <c r="AB29" s="185"/>
      <c r="AC29" s="185"/>
      <c r="AF29" s="1"/>
    </row>
    <row r="30" spans="1:32" s="50" customFormat="1" ht="9" customHeight="1" x14ac:dyDescent="0.2">
      <c r="A30" s="193"/>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F30" s="1"/>
    </row>
    <row r="31" spans="1:32" s="50" customFormat="1" ht="18" customHeight="1" x14ac:dyDescent="0.2">
      <c r="A31" s="200" t="s">
        <v>18</v>
      </c>
      <c r="B31" s="200"/>
      <c r="C31" s="200"/>
      <c r="D31" s="200"/>
      <c r="E31" s="200"/>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F31" s="1"/>
    </row>
    <row r="32" spans="1:32" s="50" customFormat="1" ht="9" customHeight="1" x14ac:dyDescent="0.2">
      <c r="A32" s="193"/>
      <c r="B32" s="193"/>
      <c r="C32" s="193"/>
      <c r="D32" s="193"/>
      <c r="E32" s="193"/>
      <c r="F32" s="193"/>
      <c r="G32" s="193"/>
      <c r="H32" s="193"/>
      <c r="I32" s="193"/>
      <c r="J32" s="193"/>
      <c r="K32" s="193"/>
      <c r="L32" s="193"/>
      <c r="M32" s="193"/>
      <c r="N32" s="193"/>
      <c r="O32" s="193"/>
      <c r="P32" s="193"/>
      <c r="Q32" s="193"/>
      <c r="R32" s="193"/>
      <c r="S32" s="193"/>
      <c r="T32" s="193"/>
      <c r="U32" s="193"/>
      <c r="V32" s="193"/>
      <c r="W32" s="193"/>
      <c r="X32" s="193"/>
      <c r="Y32" s="193"/>
      <c r="Z32" s="193"/>
      <c r="AA32" s="193"/>
      <c r="AB32" s="193"/>
      <c r="AC32" s="193"/>
      <c r="AF32" s="1"/>
    </row>
    <row r="33" spans="1:35" s="50" customFormat="1" ht="18" customHeight="1" x14ac:dyDescent="0.2">
      <c r="A33" s="188" t="s">
        <v>102</v>
      </c>
      <c r="B33" s="188"/>
      <c r="C33" s="186" t="s">
        <v>119</v>
      </c>
      <c r="D33" s="187"/>
      <c r="E33" s="187"/>
      <c r="F33" s="187"/>
      <c r="G33" s="187"/>
      <c r="H33" s="187"/>
      <c r="I33" s="187"/>
      <c r="J33" s="187"/>
      <c r="K33" s="187"/>
      <c r="L33" s="187"/>
      <c r="M33" s="187"/>
      <c r="N33" s="187"/>
      <c r="O33" s="187"/>
      <c r="P33" s="187"/>
      <c r="Q33" s="187"/>
      <c r="R33" s="187"/>
      <c r="S33" s="187"/>
      <c r="T33" s="187"/>
      <c r="U33" s="187"/>
      <c r="V33" s="187"/>
      <c r="W33" s="187"/>
      <c r="X33" s="133">
        <f>ROUND('Indirekte Ausgaben'!Y12,2)</f>
        <v>0</v>
      </c>
      <c r="Y33" s="133"/>
      <c r="Z33" s="133"/>
      <c r="AA33" s="133"/>
      <c r="AB33" s="133"/>
      <c r="AC33" s="133"/>
      <c r="AF33" s="1"/>
    </row>
    <row r="34" spans="1:35" s="50" customFormat="1" ht="18" customHeight="1" x14ac:dyDescent="0.2">
      <c r="A34" s="183" t="s">
        <v>17</v>
      </c>
      <c r="B34" s="183"/>
      <c r="C34" s="184" t="s">
        <v>103</v>
      </c>
      <c r="D34" s="184"/>
      <c r="E34" s="184"/>
      <c r="F34" s="184"/>
      <c r="G34" s="184"/>
      <c r="H34" s="184"/>
      <c r="I34" s="184"/>
      <c r="J34" s="184"/>
      <c r="K34" s="184"/>
      <c r="L34" s="184"/>
      <c r="M34" s="184"/>
      <c r="N34" s="184"/>
      <c r="O34" s="184"/>
      <c r="P34" s="184"/>
      <c r="Q34" s="184"/>
      <c r="R34" s="184"/>
      <c r="S34" s="184"/>
      <c r="T34" s="184"/>
      <c r="U34" s="184"/>
      <c r="V34" s="184"/>
      <c r="W34" s="184"/>
      <c r="X34" s="185">
        <f>SUM(X33:AC33)</f>
        <v>0</v>
      </c>
      <c r="Y34" s="185"/>
      <c r="Z34" s="185"/>
      <c r="AA34" s="185"/>
      <c r="AB34" s="185"/>
      <c r="AC34" s="185"/>
      <c r="AF34" s="1"/>
    </row>
    <row r="35" spans="1:35" s="54" customFormat="1" ht="18" customHeight="1" x14ac:dyDescent="0.2">
      <c r="A35" s="51"/>
      <c r="B35" s="51"/>
      <c r="C35" s="52"/>
      <c r="D35" s="52"/>
      <c r="E35" s="52"/>
      <c r="F35" s="52"/>
      <c r="G35" s="52"/>
      <c r="H35" s="52"/>
      <c r="I35" s="52"/>
      <c r="J35" s="52"/>
      <c r="K35" s="52"/>
      <c r="L35" s="52"/>
      <c r="M35" s="52"/>
      <c r="N35" s="52"/>
      <c r="O35" s="52"/>
      <c r="P35" s="52"/>
      <c r="Q35" s="52"/>
      <c r="R35" s="52"/>
      <c r="S35" s="52"/>
      <c r="T35" s="52"/>
      <c r="U35" s="52"/>
      <c r="V35" s="52"/>
      <c r="W35" s="52"/>
      <c r="X35" s="53"/>
      <c r="Y35" s="53"/>
      <c r="Z35" s="53"/>
      <c r="AA35" s="53"/>
      <c r="AB35" s="53"/>
      <c r="AC35" s="53"/>
      <c r="AF35" s="2"/>
    </row>
    <row r="36" spans="1:35" s="50" customFormat="1" ht="18" customHeight="1" x14ac:dyDescent="0.2">
      <c r="A36" s="183" t="s">
        <v>19</v>
      </c>
      <c r="B36" s="183"/>
      <c r="C36" s="184" t="s">
        <v>118</v>
      </c>
      <c r="D36" s="184"/>
      <c r="E36" s="184"/>
      <c r="F36" s="184"/>
      <c r="G36" s="184"/>
      <c r="H36" s="184"/>
      <c r="I36" s="184"/>
      <c r="J36" s="184"/>
      <c r="K36" s="184"/>
      <c r="L36" s="184"/>
      <c r="M36" s="184"/>
      <c r="N36" s="184"/>
      <c r="O36" s="184"/>
      <c r="P36" s="184"/>
      <c r="Q36" s="184"/>
      <c r="R36" s="184"/>
      <c r="S36" s="184"/>
      <c r="T36" s="184"/>
      <c r="U36" s="184"/>
      <c r="V36" s="184"/>
      <c r="W36" s="184"/>
      <c r="X36" s="185">
        <f>SUM(X14)+SUM(X29)+SUM(X34)</f>
        <v>0</v>
      </c>
      <c r="Y36" s="185"/>
      <c r="Z36" s="185"/>
      <c r="AA36" s="185"/>
      <c r="AB36" s="185"/>
      <c r="AC36" s="185"/>
      <c r="AF36" s="1"/>
    </row>
    <row r="37" spans="1:35" ht="18" customHeight="1" x14ac:dyDescent="0.2">
      <c r="A37" s="55"/>
      <c r="B37" s="56"/>
      <c r="C37" s="57"/>
      <c r="D37" s="58"/>
      <c r="E37" s="58"/>
      <c r="F37" s="58"/>
      <c r="G37" s="58"/>
      <c r="H37" s="58"/>
      <c r="I37" s="58"/>
      <c r="J37" s="58"/>
      <c r="K37" s="58"/>
      <c r="L37" s="58"/>
      <c r="M37" s="58"/>
      <c r="N37" s="58"/>
      <c r="O37" s="58"/>
      <c r="P37" s="58"/>
      <c r="Q37" s="58"/>
      <c r="R37" s="58"/>
      <c r="S37" s="58"/>
      <c r="T37" s="58"/>
      <c r="U37" s="58"/>
      <c r="V37" s="58"/>
      <c r="W37" s="58"/>
      <c r="X37" s="59"/>
      <c r="Y37" s="59"/>
      <c r="Z37" s="59"/>
      <c r="AA37" s="59"/>
      <c r="AB37" s="59"/>
      <c r="AC37" s="59"/>
    </row>
    <row r="38" spans="1:35" ht="18" customHeight="1" x14ac:dyDescent="0.2">
      <c r="A38" s="189" t="s">
        <v>123</v>
      </c>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row>
    <row r="39" spans="1:35" ht="18" customHeight="1" thickBot="1" x14ac:dyDescent="0.25"/>
    <row r="40" spans="1:35" s="50" customFormat="1" ht="18" customHeight="1" thickBot="1" x14ac:dyDescent="0.25">
      <c r="A40" s="155" t="s">
        <v>20</v>
      </c>
      <c r="B40" s="145"/>
      <c r="C40" s="145"/>
      <c r="D40" s="145"/>
      <c r="E40" s="145"/>
      <c r="F40" s="145"/>
      <c r="G40" s="145"/>
      <c r="H40" s="145"/>
      <c r="I40" s="139">
        <v>2026</v>
      </c>
      <c r="J40" s="139"/>
      <c r="K40" s="139"/>
      <c r="L40" s="139"/>
      <c r="M40" s="139"/>
      <c r="N40" s="145">
        <v>2027</v>
      </c>
      <c r="O40" s="145"/>
      <c r="P40" s="145"/>
      <c r="Q40" s="145"/>
      <c r="R40" s="145"/>
      <c r="S40" s="145">
        <v>2028</v>
      </c>
      <c r="T40" s="145"/>
      <c r="U40" s="145"/>
      <c r="V40" s="145"/>
      <c r="W40" s="145"/>
      <c r="X40" s="146" t="s">
        <v>33</v>
      </c>
      <c r="Y40" s="146"/>
      <c r="Z40" s="146"/>
      <c r="AA40" s="146"/>
      <c r="AB40" s="146"/>
      <c r="AC40" s="147"/>
    </row>
    <row r="41" spans="1:35" s="50" customFormat="1" ht="27" customHeight="1" x14ac:dyDescent="0.2">
      <c r="A41" s="156" t="s">
        <v>15</v>
      </c>
      <c r="B41" s="157"/>
      <c r="C41" s="137" t="s">
        <v>95</v>
      </c>
      <c r="D41" s="137"/>
      <c r="E41" s="137"/>
      <c r="F41" s="137"/>
      <c r="G41" s="137"/>
      <c r="H41" s="137"/>
      <c r="I41" s="154"/>
      <c r="J41" s="154"/>
      <c r="K41" s="154"/>
      <c r="L41" s="154"/>
      <c r="M41" s="154"/>
      <c r="N41" s="154"/>
      <c r="O41" s="154"/>
      <c r="P41" s="154"/>
      <c r="Q41" s="154"/>
      <c r="R41" s="154"/>
      <c r="S41" s="154"/>
      <c r="T41" s="154"/>
      <c r="U41" s="154"/>
      <c r="V41" s="154"/>
      <c r="W41" s="154"/>
      <c r="X41" s="148">
        <f>IF(SUM(I41:W41)=X14,SUM(I41:W41),"nicht korrekt")</f>
        <v>0</v>
      </c>
      <c r="Y41" s="148"/>
      <c r="Z41" s="148"/>
      <c r="AA41" s="148"/>
      <c r="AB41" s="148"/>
      <c r="AC41" s="149"/>
      <c r="AE41" s="181"/>
      <c r="AF41" s="181"/>
      <c r="AG41" s="181"/>
      <c r="AH41" s="181"/>
      <c r="AI41" s="181"/>
    </row>
    <row r="42" spans="1:35" s="50" customFormat="1" ht="23.25" customHeight="1" x14ac:dyDescent="0.2">
      <c r="A42" s="158" t="s">
        <v>16</v>
      </c>
      <c r="B42" s="138"/>
      <c r="C42" s="138" t="s">
        <v>94</v>
      </c>
      <c r="D42" s="138"/>
      <c r="E42" s="138"/>
      <c r="F42" s="138"/>
      <c r="G42" s="138"/>
      <c r="H42" s="138"/>
      <c r="I42" s="135"/>
      <c r="J42" s="135"/>
      <c r="K42" s="135"/>
      <c r="L42" s="135"/>
      <c r="M42" s="135"/>
      <c r="N42" s="135"/>
      <c r="O42" s="135"/>
      <c r="P42" s="135"/>
      <c r="Q42" s="135"/>
      <c r="R42" s="135"/>
      <c r="S42" s="135"/>
      <c r="T42" s="135"/>
      <c r="U42" s="135"/>
      <c r="V42" s="135"/>
      <c r="W42" s="135"/>
      <c r="X42" s="150">
        <f>IF(SUM(I42:W42)=X29,SUM(I42:W42),"nicht korrekt")</f>
        <v>0</v>
      </c>
      <c r="Y42" s="150"/>
      <c r="Z42" s="150"/>
      <c r="AA42" s="150"/>
      <c r="AB42" s="150"/>
      <c r="AC42" s="151"/>
    </row>
    <row r="43" spans="1:35" s="50" customFormat="1" ht="25.9" customHeight="1" thickBot="1" x14ac:dyDescent="0.25">
      <c r="A43" s="159" t="s">
        <v>17</v>
      </c>
      <c r="B43" s="160"/>
      <c r="C43" s="161" t="s">
        <v>18</v>
      </c>
      <c r="D43" s="161"/>
      <c r="E43" s="161"/>
      <c r="F43" s="161"/>
      <c r="G43" s="161"/>
      <c r="H43" s="161"/>
      <c r="I43" s="136"/>
      <c r="J43" s="136"/>
      <c r="K43" s="136"/>
      <c r="L43" s="136"/>
      <c r="M43" s="136"/>
      <c r="N43" s="136"/>
      <c r="O43" s="136"/>
      <c r="P43" s="136"/>
      <c r="Q43" s="136"/>
      <c r="R43" s="136"/>
      <c r="S43" s="136"/>
      <c r="T43" s="136"/>
      <c r="U43" s="136"/>
      <c r="V43" s="136"/>
      <c r="W43" s="136"/>
      <c r="X43" s="152">
        <f>IF(SUM(I43:W43)=X34,SUM(I43:W43),"nicht korrekt")</f>
        <v>0</v>
      </c>
      <c r="Y43" s="152"/>
      <c r="Z43" s="152"/>
      <c r="AA43" s="152"/>
      <c r="AB43" s="152"/>
      <c r="AC43" s="153"/>
    </row>
    <row r="44" spans="1:35" s="50" customFormat="1" ht="18" customHeight="1" thickBot="1" x14ac:dyDescent="0.25">
      <c r="A44" s="60"/>
      <c r="B44" s="60"/>
      <c r="C44" s="167" t="s">
        <v>33</v>
      </c>
      <c r="D44" s="168"/>
      <c r="E44" s="168"/>
      <c r="F44" s="168"/>
      <c r="G44" s="168"/>
      <c r="H44" s="168"/>
      <c r="I44" s="134">
        <f>SUM(I41:M43)</f>
        <v>0</v>
      </c>
      <c r="J44" s="134"/>
      <c r="K44" s="134"/>
      <c r="L44" s="134"/>
      <c r="M44" s="134"/>
      <c r="N44" s="134">
        <f>SUM(N41:R43)</f>
        <v>0</v>
      </c>
      <c r="O44" s="134"/>
      <c r="P44" s="134"/>
      <c r="Q44" s="134"/>
      <c r="R44" s="134"/>
      <c r="S44" s="134">
        <f>SUM(S41:W43)</f>
        <v>0</v>
      </c>
      <c r="T44" s="134"/>
      <c r="U44" s="134"/>
      <c r="V44" s="134"/>
      <c r="W44" s="134"/>
      <c r="X44" s="165">
        <f>IF(SUM(I44:W44)=X36,SUM(I44:W44),"nicht korrekt")</f>
        <v>0</v>
      </c>
      <c r="Y44" s="165"/>
      <c r="Z44" s="165"/>
      <c r="AA44" s="165"/>
      <c r="AB44" s="165"/>
      <c r="AC44" s="166"/>
    </row>
    <row r="45" spans="1:35" ht="18"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row>
    <row r="46" spans="1:35" ht="18" customHeight="1" x14ac:dyDescent="0.2">
      <c r="A46" s="162" t="s">
        <v>34</v>
      </c>
      <c r="B46" s="163"/>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4"/>
    </row>
    <row r="47" spans="1:35" ht="18" customHeight="1" thickBot="1" x14ac:dyDescent="0.25">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row>
    <row r="48" spans="1:35" s="50" customFormat="1" ht="18" customHeight="1" thickBot="1" x14ac:dyDescent="0.25">
      <c r="A48" s="143" t="s">
        <v>20</v>
      </c>
      <c r="B48" s="144"/>
      <c r="C48" s="144"/>
      <c r="D48" s="144"/>
      <c r="E48" s="144"/>
      <c r="F48" s="144"/>
      <c r="G48" s="144"/>
      <c r="H48" s="144"/>
      <c r="I48" s="139">
        <f>I40</f>
        <v>2026</v>
      </c>
      <c r="J48" s="145"/>
      <c r="K48" s="145"/>
      <c r="L48" s="145"/>
      <c r="M48" s="145"/>
      <c r="N48" s="145">
        <f>N40</f>
        <v>2027</v>
      </c>
      <c r="O48" s="145"/>
      <c r="P48" s="145"/>
      <c r="Q48" s="145"/>
      <c r="R48" s="145"/>
      <c r="S48" s="145">
        <f>S40</f>
        <v>2028</v>
      </c>
      <c r="T48" s="145"/>
      <c r="U48" s="145"/>
      <c r="V48" s="145"/>
      <c r="W48" s="145"/>
      <c r="X48" s="146" t="s">
        <v>33</v>
      </c>
      <c r="Y48" s="146"/>
      <c r="Z48" s="146"/>
      <c r="AA48" s="146"/>
      <c r="AB48" s="146"/>
      <c r="AC48" s="147"/>
    </row>
    <row r="49" spans="1:29" s="50" customFormat="1" ht="18" customHeight="1" thickBot="1" x14ac:dyDescent="0.25">
      <c r="A49" s="61"/>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3"/>
    </row>
    <row r="50" spans="1:29" s="50" customFormat="1" ht="18" customHeight="1" x14ac:dyDescent="0.2">
      <c r="A50" s="140" t="s">
        <v>23</v>
      </c>
      <c r="B50" s="141"/>
      <c r="C50" s="14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2"/>
    </row>
    <row r="51" spans="1:29" s="50" customFormat="1" ht="18" customHeight="1" x14ac:dyDescent="0.2">
      <c r="A51" s="158" t="s">
        <v>25</v>
      </c>
      <c r="B51" s="138"/>
      <c r="C51" s="138" t="s">
        <v>22</v>
      </c>
      <c r="D51" s="138"/>
      <c r="E51" s="138"/>
      <c r="F51" s="138"/>
      <c r="G51" s="138"/>
      <c r="H51" s="138"/>
      <c r="I51" s="135"/>
      <c r="J51" s="135"/>
      <c r="K51" s="135"/>
      <c r="L51" s="135"/>
      <c r="M51" s="135"/>
      <c r="N51" s="135"/>
      <c r="O51" s="135"/>
      <c r="P51" s="135"/>
      <c r="Q51" s="135"/>
      <c r="R51" s="135"/>
      <c r="S51" s="135"/>
      <c r="T51" s="135"/>
      <c r="U51" s="135"/>
      <c r="V51" s="135"/>
      <c r="W51" s="135"/>
      <c r="X51" s="173">
        <f>SUM(I51:W51)</f>
        <v>0</v>
      </c>
      <c r="Y51" s="173"/>
      <c r="Z51" s="173"/>
      <c r="AA51" s="173"/>
      <c r="AB51" s="173"/>
      <c r="AC51" s="174"/>
    </row>
    <row r="52" spans="1:29" s="50" customFormat="1" ht="18" customHeight="1" thickBot="1" x14ac:dyDescent="0.25">
      <c r="A52" s="169" t="s">
        <v>27</v>
      </c>
      <c r="B52" s="170"/>
      <c r="C52" s="170"/>
      <c r="D52" s="170"/>
      <c r="E52" s="170"/>
      <c r="F52" s="170"/>
      <c r="G52" s="170"/>
      <c r="H52" s="170"/>
      <c r="I52" s="171">
        <f>SUM(I51:M51)</f>
        <v>0</v>
      </c>
      <c r="J52" s="171"/>
      <c r="K52" s="171"/>
      <c r="L52" s="171"/>
      <c r="M52" s="171"/>
      <c r="N52" s="171">
        <f>SUM(N51)</f>
        <v>0</v>
      </c>
      <c r="O52" s="171"/>
      <c r="P52" s="171"/>
      <c r="Q52" s="171"/>
      <c r="R52" s="171"/>
      <c r="S52" s="171">
        <f>SUM(S51)</f>
        <v>0</v>
      </c>
      <c r="T52" s="171"/>
      <c r="U52" s="171"/>
      <c r="V52" s="171"/>
      <c r="W52" s="171"/>
      <c r="X52" s="171">
        <f>SUM(X51:AC51)</f>
        <v>0</v>
      </c>
      <c r="Y52" s="171"/>
      <c r="Z52" s="171"/>
      <c r="AA52" s="171"/>
      <c r="AB52" s="171"/>
      <c r="AC52" s="172"/>
    </row>
    <row r="53" spans="1:29" s="50" customFormat="1" ht="18" customHeight="1" thickBot="1" x14ac:dyDescent="0.25">
      <c r="A53" s="6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65"/>
    </row>
    <row r="54" spans="1:29" s="50" customFormat="1" ht="18" customHeight="1" x14ac:dyDescent="0.2">
      <c r="A54" s="140" t="s">
        <v>21</v>
      </c>
      <c r="B54" s="141"/>
      <c r="C54" s="141"/>
      <c r="D54" s="141"/>
      <c r="E54" s="141"/>
      <c r="F54" s="141"/>
      <c r="G54" s="141"/>
      <c r="H54" s="141"/>
      <c r="I54" s="141"/>
      <c r="J54" s="141"/>
      <c r="K54" s="141"/>
      <c r="L54" s="141"/>
      <c r="M54" s="141"/>
      <c r="N54" s="141"/>
      <c r="O54" s="141"/>
      <c r="P54" s="141"/>
      <c r="Q54" s="141"/>
      <c r="R54" s="141"/>
      <c r="S54" s="141"/>
      <c r="T54" s="141"/>
      <c r="U54" s="141"/>
      <c r="V54" s="141"/>
      <c r="W54" s="141"/>
      <c r="X54" s="141"/>
      <c r="Y54" s="141"/>
      <c r="Z54" s="141"/>
      <c r="AA54" s="141"/>
      <c r="AB54" s="141"/>
      <c r="AC54" s="142"/>
    </row>
    <row r="55" spans="1:29" s="50" customFormat="1" ht="22.5" customHeight="1" x14ac:dyDescent="0.2">
      <c r="A55" s="158" t="s">
        <v>26</v>
      </c>
      <c r="B55" s="138"/>
      <c r="C55" s="138" t="s">
        <v>104</v>
      </c>
      <c r="D55" s="138"/>
      <c r="E55" s="138"/>
      <c r="F55" s="138"/>
      <c r="G55" s="138"/>
      <c r="H55" s="138"/>
      <c r="I55" s="135"/>
      <c r="J55" s="135"/>
      <c r="K55" s="135"/>
      <c r="L55" s="135"/>
      <c r="M55" s="135"/>
      <c r="N55" s="135"/>
      <c r="O55" s="135"/>
      <c r="P55" s="135"/>
      <c r="Q55" s="135"/>
      <c r="R55" s="135"/>
      <c r="S55" s="135"/>
      <c r="T55" s="135"/>
      <c r="U55" s="135"/>
      <c r="V55" s="135"/>
      <c r="W55" s="135"/>
      <c r="X55" s="177">
        <f>SUM(I55:W55)</f>
        <v>0</v>
      </c>
      <c r="Y55" s="177"/>
      <c r="Z55" s="177"/>
      <c r="AA55" s="177"/>
      <c r="AB55" s="177"/>
      <c r="AC55" s="178"/>
    </row>
    <row r="56" spans="1:29" s="50" customFormat="1" ht="23.25" customHeight="1" x14ac:dyDescent="0.2">
      <c r="A56" s="158" t="s">
        <v>144</v>
      </c>
      <c r="B56" s="138"/>
      <c r="C56" s="138" t="s">
        <v>24</v>
      </c>
      <c r="D56" s="138"/>
      <c r="E56" s="138"/>
      <c r="F56" s="138"/>
      <c r="G56" s="138"/>
      <c r="H56" s="138"/>
      <c r="I56" s="135"/>
      <c r="J56" s="135"/>
      <c r="K56" s="135"/>
      <c r="L56" s="135"/>
      <c r="M56" s="135"/>
      <c r="N56" s="135"/>
      <c r="O56" s="135"/>
      <c r="P56" s="135"/>
      <c r="Q56" s="135"/>
      <c r="R56" s="135"/>
      <c r="S56" s="135"/>
      <c r="T56" s="135"/>
      <c r="U56" s="135"/>
      <c r="V56" s="135"/>
      <c r="W56" s="135"/>
      <c r="X56" s="177">
        <f>SUM(I56:W56)</f>
        <v>0</v>
      </c>
      <c r="Y56" s="177"/>
      <c r="Z56" s="177"/>
      <c r="AA56" s="177"/>
      <c r="AB56" s="177"/>
      <c r="AC56" s="178"/>
    </row>
    <row r="57" spans="1:29" s="50" customFormat="1" ht="21.75" customHeight="1" thickBot="1" x14ac:dyDescent="0.25">
      <c r="A57" s="159" t="s">
        <v>28</v>
      </c>
      <c r="B57" s="160"/>
      <c r="C57" s="160" t="s">
        <v>105</v>
      </c>
      <c r="D57" s="160"/>
      <c r="E57" s="160"/>
      <c r="F57" s="160"/>
      <c r="G57" s="160"/>
      <c r="H57" s="160"/>
      <c r="I57" s="136"/>
      <c r="J57" s="136"/>
      <c r="K57" s="136"/>
      <c r="L57" s="136"/>
      <c r="M57" s="136"/>
      <c r="N57" s="136"/>
      <c r="O57" s="136"/>
      <c r="P57" s="136"/>
      <c r="Q57" s="136"/>
      <c r="R57" s="136"/>
      <c r="S57" s="136"/>
      <c r="T57" s="136"/>
      <c r="U57" s="136"/>
      <c r="V57" s="136"/>
      <c r="W57" s="136"/>
      <c r="X57" s="179">
        <f>SUM(I57:W57)</f>
        <v>0</v>
      </c>
      <c r="Y57" s="179"/>
      <c r="Z57" s="179"/>
      <c r="AA57" s="179"/>
      <c r="AB57" s="179"/>
      <c r="AC57" s="180"/>
    </row>
    <row r="58" spans="1:29" s="50" customFormat="1" ht="18" customHeight="1" thickBot="1" x14ac:dyDescent="0.25">
      <c r="A58" s="167" t="s">
        <v>30</v>
      </c>
      <c r="B58" s="168"/>
      <c r="C58" s="168"/>
      <c r="D58" s="168"/>
      <c r="E58" s="168"/>
      <c r="F58" s="168"/>
      <c r="G58" s="168"/>
      <c r="H58" s="168"/>
      <c r="I58" s="134">
        <f>SUM(I55:M57)</f>
        <v>0</v>
      </c>
      <c r="J58" s="134"/>
      <c r="K58" s="134"/>
      <c r="L58" s="134"/>
      <c r="M58" s="134"/>
      <c r="N58" s="134">
        <f>SUM(N55:R57)</f>
        <v>0</v>
      </c>
      <c r="O58" s="134"/>
      <c r="P58" s="134"/>
      <c r="Q58" s="134"/>
      <c r="R58" s="134"/>
      <c r="S58" s="134">
        <f>SUM(S55:W57)</f>
        <v>0</v>
      </c>
      <c r="T58" s="134"/>
      <c r="U58" s="134"/>
      <c r="V58" s="134"/>
      <c r="W58" s="134"/>
      <c r="X58" s="134">
        <f>SUM(I58:W58)</f>
        <v>0</v>
      </c>
      <c r="Y58" s="134"/>
      <c r="Z58" s="134"/>
      <c r="AA58" s="134"/>
      <c r="AB58" s="134"/>
      <c r="AC58" s="175"/>
    </row>
    <row r="59" spans="1:29" s="50" customFormat="1" ht="18" customHeight="1" thickBot="1" x14ac:dyDescent="0.25">
      <c r="A59" s="167" t="s">
        <v>29</v>
      </c>
      <c r="B59" s="168"/>
      <c r="C59" s="176" t="s">
        <v>31</v>
      </c>
      <c r="D59" s="176"/>
      <c r="E59" s="176"/>
      <c r="F59" s="176"/>
      <c r="G59" s="176"/>
      <c r="H59" s="176"/>
      <c r="I59" s="134">
        <f>I44-I52-I58</f>
        <v>0</v>
      </c>
      <c r="J59" s="134"/>
      <c r="K59" s="134"/>
      <c r="L59" s="134"/>
      <c r="M59" s="134"/>
      <c r="N59" s="134">
        <f>N44-N52-N58</f>
        <v>0</v>
      </c>
      <c r="O59" s="134"/>
      <c r="P59" s="134"/>
      <c r="Q59" s="134"/>
      <c r="R59" s="134"/>
      <c r="S59" s="134">
        <f>S44-S52-S58</f>
        <v>0</v>
      </c>
      <c r="T59" s="134"/>
      <c r="U59" s="134"/>
      <c r="V59" s="134"/>
      <c r="W59" s="134"/>
      <c r="X59" s="134">
        <f>SUM(I59:W59)</f>
        <v>0</v>
      </c>
      <c r="Y59" s="134"/>
      <c r="Z59" s="134"/>
      <c r="AA59" s="134"/>
      <c r="AB59" s="134"/>
      <c r="AC59" s="175"/>
    </row>
    <row r="60" spans="1:29" s="50" customFormat="1" ht="18" customHeight="1" thickBot="1" x14ac:dyDescent="0.25">
      <c r="A60" s="167" t="s">
        <v>32</v>
      </c>
      <c r="B60" s="168"/>
      <c r="C60" s="168"/>
      <c r="D60" s="168"/>
      <c r="E60" s="168"/>
      <c r="F60" s="168"/>
      <c r="G60" s="168"/>
      <c r="H60" s="168"/>
      <c r="I60" s="134">
        <f>I59+I58+I52</f>
        <v>0</v>
      </c>
      <c r="J60" s="134"/>
      <c r="K60" s="134"/>
      <c r="L60" s="134"/>
      <c r="M60" s="134"/>
      <c r="N60" s="134">
        <f>N59+N58+N52</f>
        <v>0</v>
      </c>
      <c r="O60" s="134"/>
      <c r="P60" s="134"/>
      <c r="Q60" s="134"/>
      <c r="R60" s="134"/>
      <c r="S60" s="134">
        <f>S59+S58+S52</f>
        <v>0</v>
      </c>
      <c r="T60" s="134"/>
      <c r="U60" s="134"/>
      <c r="V60" s="134"/>
      <c r="W60" s="134"/>
      <c r="X60" s="134">
        <f>X59+X58+X52</f>
        <v>0</v>
      </c>
      <c r="Y60" s="134"/>
      <c r="Z60" s="134"/>
      <c r="AA60" s="134"/>
      <c r="AB60" s="134"/>
      <c r="AC60" s="175"/>
    </row>
  </sheetData>
  <sheetProtection selectLockedCells="1" autoFilter="0"/>
  <mergeCells count="157">
    <mergeCell ref="AE2:AR2"/>
    <mergeCell ref="A2:N2"/>
    <mergeCell ref="A4:N4"/>
    <mergeCell ref="A5:N5"/>
    <mergeCell ref="O4:AC4"/>
    <mergeCell ref="O5:AC5"/>
    <mergeCell ref="O2:U2"/>
    <mergeCell ref="A30:AC30"/>
    <mergeCell ref="A31:AC31"/>
    <mergeCell ref="A7:AC7"/>
    <mergeCell ref="X12:AC12"/>
    <mergeCell ref="A13:B13"/>
    <mergeCell ref="C13:W13"/>
    <mergeCell ref="X13:AC13"/>
    <mergeCell ref="X11:AC11"/>
    <mergeCell ref="A12:B12"/>
    <mergeCell ref="C12:W12"/>
    <mergeCell ref="A9:AC9"/>
    <mergeCell ref="A10:AC10"/>
    <mergeCell ref="A11:B11"/>
    <mergeCell ref="C11:W11"/>
    <mergeCell ref="C22:W22"/>
    <mergeCell ref="C23:W23"/>
    <mergeCell ref="A24:B24"/>
    <mergeCell ref="A32:AC32"/>
    <mergeCell ref="A15:AC15"/>
    <mergeCell ref="A14:B14"/>
    <mergeCell ref="C14:W14"/>
    <mergeCell ref="X14:AC14"/>
    <mergeCell ref="A17:AC17"/>
    <mergeCell ref="C19:W19"/>
    <mergeCell ref="C25:W25"/>
    <mergeCell ref="X18:AC18"/>
    <mergeCell ref="X19:AC19"/>
    <mergeCell ref="A26:B26"/>
    <mergeCell ref="A25:B25"/>
    <mergeCell ref="X25:AC25"/>
    <mergeCell ref="C18:W18"/>
    <mergeCell ref="A18:B18"/>
    <mergeCell ref="A19:B19"/>
    <mergeCell ref="A20:B20"/>
    <mergeCell ref="C20:W20"/>
    <mergeCell ref="X20:AC20"/>
    <mergeCell ref="A21:B21"/>
    <mergeCell ref="C21:W21"/>
    <mergeCell ref="X21:AC21"/>
    <mergeCell ref="A22:B22"/>
    <mergeCell ref="A23:B23"/>
    <mergeCell ref="AE41:AI41"/>
    <mergeCell ref="AG14:AN14"/>
    <mergeCell ref="A34:B34"/>
    <mergeCell ref="C34:W34"/>
    <mergeCell ref="X34:AC34"/>
    <mergeCell ref="C27:W27"/>
    <mergeCell ref="X27:AC27"/>
    <mergeCell ref="A28:B28"/>
    <mergeCell ref="C28:W28"/>
    <mergeCell ref="X28:AC28"/>
    <mergeCell ref="A27:B27"/>
    <mergeCell ref="C36:W36"/>
    <mergeCell ref="A33:B33"/>
    <mergeCell ref="C33:W33"/>
    <mergeCell ref="X33:AC33"/>
    <mergeCell ref="A38:AC38"/>
    <mergeCell ref="A36:B36"/>
    <mergeCell ref="C26:W26"/>
    <mergeCell ref="X26:AC26"/>
    <mergeCell ref="A29:B29"/>
    <mergeCell ref="C29:W29"/>
    <mergeCell ref="X29:AC29"/>
    <mergeCell ref="X36:AC36"/>
    <mergeCell ref="A16:AC16"/>
    <mergeCell ref="X58:AC58"/>
    <mergeCell ref="X59:AC59"/>
    <mergeCell ref="X60:AC60"/>
    <mergeCell ref="S58:W58"/>
    <mergeCell ref="S59:W59"/>
    <mergeCell ref="A58:H58"/>
    <mergeCell ref="A57:B57"/>
    <mergeCell ref="A55:B55"/>
    <mergeCell ref="A60:H60"/>
    <mergeCell ref="C59:H59"/>
    <mergeCell ref="A59:B59"/>
    <mergeCell ref="A56:B56"/>
    <mergeCell ref="X55:AC55"/>
    <mergeCell ref="X56:AC56"/>
    <mergeCell ref="X57:AC57"/>
    <mergeCell ref="S57:W57"/>
    <mergeCell ref="A52:H52"/>
    <mergeCell ref="C56:H56"/>
    <mergeCell ref="A54:AC54"/>
    <mergeCell ref="X52:AC52"/>
    <mergeCell ref="S52:W52"/>
    <mergeCell ref="N52:R52"/>
    <mergeCell ref="I52:M52"/>
    <mergeCell ref="A51:B51"/>
    <mergeCell ref="C57:H57"/>
    <mergeCell ref="C55:H55"/>
    <mergeCell ref="X51:AC51"/>
    <mergeCell ref="I51:M51"/>
    <mergeCell ref="N48:R48"/>
    <mergeCell ref="X48:AC48"/>
    <mergeCell ref="S48:W48"/>
    <mergeCell ref="A46:AC46"/>
    <mergeCell ref="X44:AC44"/>
    <mergeCell ref="S44:W44"/>
    <mergeCell ref="N44:R44"/>
    <mergeCell ref="I44:M44"/>
    <mergeCell ref="C44:H44"/>
    <mergeCell ref="A50:AC50"/>
    <mergeCell ref="C51:H51"/>
    <mergeCell ref="A48:H48"/>
    <mergeCell ref="I48:M48"/>
    <mergeCell ref="N40:R40"/>
    <mergeCell ref="S40:W40"/>
    <mergeCell ref="X40:AC40"/>
    <mergeCell ref="X41:AC41"/>
    <mergeCell ref="X42:AC42"/>
    <mergeCell ref="X43:AC43"/>
    <mergeCell ref="I41:M41"/>
    <mergeCell ref="N41:R41"/>
    <mergeCell ref="A40:H40"/>
    <mergeCell ref="A41:B41"/>
    <mergeCell ref="A42:B42"/>
    <mergeCell ref="S41:W41"/>
    <mergeCell ref="S42:W42"/>
    <mergeCell ref="N42:R42"/>
    <mergeCell ref="N43:R43"/>
    <mergeCell ref="S43:W43"/>
    <mergeCell ref="I42:M42"/>
    <mergeCell ref="I43:M43"/>
    <mergeCell ref="A43:B43"/>
    <mergeCell ref="C43:H43"/>
    <mergeCell ref="C24:W24"/>
    <mergeCell ref="X24:AC24"/>
    <mergeCell ref="X22:AC22"/>
    <mergeCell ref="X23:AC23"/>
    <mergeCell ref="S60:W60"/>
    <mergeCell ref="N58:R58"/>
    <mergeCell ref="N59:R59"/>
    <mergeCell ref="N60:R60"/>
    <mergeCell ref="I58:M58"/>
    <mergeCell ref="I59:M59"/>
    <mergeCell ref="I60:M60"/>
    <mergeCell ref="N51:R51"/>
    <mergeCell ref="S51:W51"/>
    <mergeCell ref="I55:M55"/>
    <mergeCell ref="N55:R55"/>
    <mergeCell ref="S55:W55"/>
    <mergeCell ref="I56:M56"/>
    <mergeCell ref="N56:R56"/>
    <mergeCell ref="S56:W56"/>
    <mergeCell ref="I57:M57"/>
    <mergeCell ref="N57:R57"/>
    <mergeCell ref="C41:H41"/>
    <mergeCell ref="C42:H42"/>
    <mergeCell ref="I40:M40"/>
  </mergeCells>
  <phoneticPr fontId="1" type="noConversion"/>
  <pageMargins left="0.78740157480314965" right="0.78740157480314965" top="0.78740157480314965" bottom="0.59055118110236227" header="0.31496062992125984" footer="0.31496062992125984"/>
  <pageSetup paperSize="9" scale="84" orientation="portrait" r:id="rId1"/>
  <headerFooter>
    <oddHeader>&amp;R&amp;10Anlage 1 zum Antrag</oddHeader>
    <oddFooter>&amp;C    &amp;8                                               &amp;11  &amp;7          &amp;8      &amp;R&amp;10Seite &amp;P von &amp;N/Stand: 09.11.2023</oddFooter>
  </headerFooter>
  <ignoredErrors>
    <ignoredError sqref="A20:A23 A25:A27" twoDigitTextYear="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BQ1997"/>
  <sheetViews>
    <sheetView showGridLines="0" zoomScaleNormal="100" zoomScaleSheetLayoutView="90" zoomScalePageLayoutView="85" workbookViewId="0">
      <selection activeCell="M10" sqref="M10:X10"/>
    </sheetView>
  </sheetViews>
  <sheetFormatPr baseColWidth="10" defaultColWidth="2.625" defaultRowHeight="18" customHeight="1" x14ac:dyDescent="0.2"/>
  <cols>
    <col min="1" max="4" width="2.625" style="66"/>
    <col min="5" max="5" width="12.625" style="66" customWidth="1"/>
    <col min="6" max="16" width="2.625" style="66"/>
    <col min="17" max="17" width="2.625" style="66" customWidth="1"/>
    <col min="18" max="19" width="4.125" style="66" customWidth="1"/>
    <col min="20" max="28" width="2.625" style="66"/>
    <col min="29" max="29" width="1.625" style="66" customWidth="1"/>
    <col min="30" max="16384" width="2.625" style="66"/>
  </cols>
  <sheetData>
    <row r="1" spans="1:44" ht="15" customHeight="1" x14ac:dyDescent="0.2"/>
    <row r="2" spans="1:44" s="67" customFormat="1" ht="15" customHeight="1" x14ac:dyDescent="0.2">
      <c r="A2" s="197" t="s">
        <v>143</v>
      </c>
      <c r="B2" s="197"/>
      <c r="C2" s="197"/>
      <c r="D2" s="197"/>
      <c r="E2" s="197"/>
      <c r="F2" s="197"/>
      <c r="G2" s="197"/>
      <c r="H2" s="197"/>
      <c r="I2" s="197"/>
      <c r="J2" s="197"/>
      <c r="K2" s="197"/>
      <c r="L2" s="197"/>
      <c r="M2" s="197"/>
      <c r="N2" s="197"/>
      <c r="O2" s="199" t="str">
        <f>IF(Gesamtübersicht!B6="","",Gesamtübersicht!B6)</f>
        <v/>
      </c>
      <c r="P2" s="199"/>
      <c r="Q2" s="199"/>
      <c r="R2" s="199"/>
      <c r="S2" s="199"/>
      <c r="T2" s="199"/>
      <c r="U2" s="199"/>
      <c r="V2" s="44"/>
      <c r="W2" s="44"/>
      <c r="X2" s="44"/>
      <c r="Y2" s="44"/>
      <c r="Z2" s="44"/>
      <c r="AA2" s="45"/>
      <c r="AB2" s="45"/>
      <c r="AC2" s="45"/>
      <c r="AE2" s="194" t="s">
        <v>139</v>
      </c>
      <c r="AF2" s="195"/>
      <c r="AG2" s="195"/>
      <c r="AH2" s="195"/>
      <c r="AI2" s="195"/>
      <c r="AJ2" s="195"/>
      <c r="AK2" s="195"/>
      <c r="AL2" s="195"/>
      <c r="AM2" s="195"/>
      <c r="AN2" s="195"/>
      <c r="AO2" s="195"/>
      <c r="AP2" s="195"/>
      <c r="AQ2" s="195"/>
      <c r="AR2" s="196"/>
    </row>
    <row r="3" spans="1:44" s="67" customFormat="1" ht="15" customHeight="1" x14ac:dyDescent="0.2">
      <c r="E3" s="68"/>
      <c r="F3" s="69"/>
      <c r="G3" s="70"/>
      <c r="H3" s="70"/>
      <c r="I3" s="70"/>
      <c r="J3" s="70"/>
      <c r="K3" s="70"/>
      <c r="L3" s="70"/>
      <c r="M3" s="70"/>
      <c r="N3" s="70"/>
      <c r="O3" s="70"/>
      <c r="P3" s="70"/>
      <c r="Q3" s="70"/>
      <c r="R3" s="70"/>
      <c r="S3" s="70"/>
      <c r="T3" s="70"/>
      <c r="U3" s="70"/>
      <c r="V3" s="70"/>
      <c r="W3" s="70"/>
      <c r="X3" s="70"/>
      <c r="Y3" s="70"/>
      <c r="Z3" s="70"/>
      <c r="AA3" s="70"/>
      <c r="AB3" s="70"/>
      <c r="AC3" s="70"/>
    </row>
    <row r="4" spans="1:44" s="67" customFormat="1" ht="15" customHeight="1" x14ac:dyDescent="0.2">
      <c r="A4" s="197" t="s">
        <v>141</v>
      </c>
      <c r="B4" s="197"/>
      <c r="C4" s="197"/>
      <c r="D4" s="197"/>
      <c r="E4" s="197"/>
      <c r="F4" s="197"/>
      <c r="G4" s="197"/>
      <c r="H4" s="197"/>
      <c r="I4" s="197"/>
      <c r="J4" s="197"/>
      <c r="K4" s="197"/>
      <c r="L4" s="197"/>
      <c r="M4" s="197"/>
      <c r="N4" s="225"/>
      <c r="O4" s="232" t="str">
        <f>IF(Gesamtübersicht!B8="","",Gesamtübersicht!B8)</f>
        <v/>
      </c>
      <c r="P4" s="233"/>
      <c r="Q4" s="233"/>
      <c r="R4" s="233"/>
      <c r="S4" s="233"/>
      <c r="T4" s="233"/>
      <c r="U4" s="233"/>
      <c r="V4" s="233"/>
      <c r="W4" s="233"/>
      <c r="X4" s="233"/>
      <c r="Y4" s="233"/>
      <c r="Z4" s="233"/>
      <c r="AA4" s="233"/>
      <c r="AB4" s="234"/>
      <c r="AC4" s="71"/>
    </row>
    <row r="5" spans="1:44" s="67" customFormat="1" ht="15" customHeight="1" x14ac:dyDescent="0.2">
      <c r="A5" s="197" t="s">
        <v>142</v>
      </c>
      <c r="B5" s="197"/>
      <c r="C5" s="197"/>
      <c r="D5" s="197"/>
      <c r="E5" s="197"/>
      <c r="F5" s="197"/>
      <c r="G5" s="197"/>
      <c r="H5" s="197"/>
      <c r="I5" s="197"/>
      <c r="J5" s="197"/>
      <c r="K5" s="197"/>
      <c r="L5" s="197"/>
      <c r="M5" s="197"/>
      <c r="N5" s="197"/>
      <c r="O5" s="229" t="str">
        <f>IF(Gesamtübersicht!B9="","",Gesamtübersicht!B9)</f>
        <v/>
      </c>
      <c r="P5" s="230"/>
      <c r="Q5" s="230"/>
      <c r="R5" s="230"/>
      <c r="S5" s="230"/>
      <c r="T5" s="230"/>
      <c r="U5" s="230"/>
      <c r="V5" s="230"/>
      <c r="W5" s="230"/>
      <c r="X5" s="230"/>
      <c r="Y5" s="230"/>
      <c r="Z5" s="230"/>
      <c r="AA5" s="230"/>
      <c r="AB5" s="231"/>
      <c r="AC5" s="71"/>
    </row>
    <row r="6" spans="1:44" ht="15" customHeight="1" x14ac:dyDescent="0.2">
      <c r="A6" s="67"/>
      <c r="B6" s="67"/>
      <c r="C6" s="67"/>
      <c r="D6" s="67"/>
      <c r="E6" s="72"/>
      <c r="F6" s="68"/>
      <c r="G6" s="68"/>
      <c r="H6" s="68"/>
      <c r="I6" s="68"/>
      <c r="J6" s="68"/>
      <c r="K6" s="68"/>
      <c r="L6" s="68"/>
      <c r="M6" s="68"/>
      <c r="N6" s="68"/>
      <c r="O6" s="68"/>
      <c r="P6" s="68"/>
      <c r="Q6" s="68"/>
      <c r="R6" s="68"/>
      <c r="S6" s="68"/>
      <c r="T6" s="68"/>
      <c r="U6" s="68"/>
      <c r="V6" s="68"/>
      <c r="W6" s="68"/>
      <c r="X6" s="68"/>
      <c r="Y6" s="68"/>
      <c r="Z6" s="68"/>
      <c r="AA6" s="68"/>
      <c r="AB6" s="68"/>
    </row>
    <row r="7" spans="1:44" ht="18" customHeight="1" x14ac:dyDescent="0.2">
      <c r="A7" s="73" t="s">
        <v>41</v>
      </c>
    </row>
    <row r="8" spans="1:44" ht="17.100000000000001" customHeight="1" x14ac:dyDescent="0.2">
      <c r="A8" s="217" t="s">
        <v>1</v>
      </c>
      <c r="B8" s="217"/>
      <c r="C8" s="217"/>
      <c r="D8" s="217"/>
      <c r="E8" s="217"/>
      <c r="F8" s="217"/>
      <c r="G8" s="217"/>
      <c r="H8" s="217"/>
      <c r="I8" s="217"/>
      <c r="J8" s="217"/>
      <c r="K8" s="217"/>
      <c r="L8" s="217"/>
      <c r="M8" s="217"/>
      <c r="N8" s="217"/>
      <c r="O8" s="217"/>
      <c r="P8" s="217"/>
      <c r="Q8" s="217"/>
      <c r="R8" s="217"/>
      <c r="S8" s="217"/>
      <c r="T8" s="217"/>
      <c r="U8" s="217"/>
      <c r="V8" s="217"/>
      <c r="W8" s="217"/>
      <c r="X8" s="217"/>
      <c r="Y8" s="217"/>
      <c r="Z8" s="217"/>
      <c r="AA8" s="217"/>
      <c r="AB8" s="217"/>
    </row>
    <row r="9" spans="1:44" ht="9" customHeight="1" x14ac:dyDescent="0.2"/>
    <row r="10" spans="1:44" s="67" customFormat="1" ht="18" customHeight="1" x14ac:dyDescent="0.2">
      <c r="B10" s="213" t="s">
        <v>11</v>
      </c>
      <c r="C10" s="213"/>
      <c r="D10" s="213"/>
      <c r="E10" s="213"/>
      <c r="F10" s="213"/>
      <c r="G10" s="213"/>
      <c r="H10" s="213"/>
      <c r="I10" s="213"/>
      <c r="J10" s="213"/>
      <c r="K10" s="213"/>
      <c r="L10" s="213"/>
      <c r="M10" s="218"/>
      <c r="N10" s="218"/>
      <c r="O10" s="218"/>
      <c r="P10" s="218"/>
      <c r="Q10" s="218"/>
      <c r="R10" s="218"/>
      <c r="S10" s="218"/>
      <c r="T10" s="218"/>
      <c r="U10" s="218"/>
      <c r="V10" s="218"/>
      <c r="W10" s="218"/>
      <c r="X10" s="218"/>
      <c r="AD10" s="66"/>
      <c r="AE10" s="66"/>
      <c r="AF10" s="66"/>
    </row>
    <row r="11" spans="1:44" s="67" customFormat="1" ht="18" customHeight="1" x14ac:dyDescent="0.2">
      <c r="B11" s="224" t="s">
        <v>44</v>
      </c>
      <c r="C11" s="237"/>
      <c r="D11" s="237"/>
      <c r="E11" s="237"/>
      <c r="F11" s="237"/>
      <c r="G11" s="237"/>
      <c r="H11" s="237"/>
      <c r="I11" s="237"/>
      <c r="J11" s="237"/>
      <c r="K11" s="237"/>
      <c r="L11" s="237"/>
      <c r="M11" s="3"/>
      <c r="N11" s="74"/>
      <c r="O11" s="74"/>
      <c r="P11" s="74"/>
      <c r="Q11" s="74"/>
      <c r="R11" s="74"/>
      <c r="S11" s="74"/>
      <c r="T11" s="74"/>
      <c r="U11" s="74"/>
      <c r="V11" s="74"/>
      <c r="W11" s="74"/>
      <c r="X11" s="74"/>
      <c r="AD11" s="66"/>
      <c r="AE11" s="66"/>
      <c r="AF11" s="66"/>
    </row>
    <row r="12" spans="1:44" ht="9" customHeight="1" x14ac:dyDescent="0.2"/>
    <row r="13" spans="1:44" ht="17.100000000000001" customHeight="1" x14ac:dyDescent="0.2">
      <c r="A13" s="217" t="s">
        <v>46</v>
      </c>
      <c r="B13" s="217"/>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row>
    <row r="14" spans="1:44" ht="9" customHeight="1" x14ac:dyDescent="0.2">
      <c r="B14" s="75"/>
      <c r="C14" s="75"/>
      <c r="D14" s="75"/>
      <c r="E14" s="75"/>
      <c r="F14" s="75"/>
      <c r="G14" s="75"/>
      <c r="H14" s="75"/>
      <c r="I14" s="75"/>
      <c r="J14" s="75"/>
      <c r="K14" s="75"/>
    </row>
    <row r="15" spans="1:44" s="67" customFormat="1" ht="18" customHeight="1" x14ac:dyDescent="0.2">
      <c r="B15" s="213" t="s">
        <v>9</v>
      </c>
      <c r="C15" s="213"/>
      <c r="D15" s="213"/>
      <c r="E15" s="213"/>
      <c r="F15" s="213"/>
      <c r="G15" s="213"/>
      <c r="H15" s="213"/>
      <c r="I15" s="213"/>
      <c r="J15" s="213"/>
      <c r="K15" s="213"/>
      <c r="L15" s="213"/>
      <c r="M15" s="214"/>
      <c r="N15" s="214"/>
      <c r="O15" s="214"/>
      <c r="P15" s="214"/>
      <c r="Q15" s="214"/>
      <c r="R15" s="214"/>
      <c r="S15" s="214"/>
      <c r="T15" s="214"/>
      <c r="U15" s="214"/>
      <c r="V15" s="214"/>
      <c r="W15" s="214"/>
      <c r="X15" s="214"/>
      <c r="AD15" s="66"/>
      <c r="AE15" s="66"/>
      <c r="AF15" s="66"/>
    </row>
    <row r="16" spans="1:44" s="67" customFormat="1" ht="18" customHeight="1" x14ac:dyDescent="0.2">
      <c r="B16" s="215" t="s">
        <v>52</v>
      </c>
      <c r="C16" s="213"/>
      <c r="D16" s="213"/>
      <c r="E16" s="213"/>
      <c r="F16" s="213"/>
      <c r="G16" s="213"/>
      <c r="H16" s="213"/>
      <c r="I16" s="213"/>
      <c r="J16" s="213"/>
      <c r="K16" s="213"/>
      <c r="L16" s="213"/>
      <c r="M16" s="207"/>
      <c r="N16" s="207"/>
      <c r="O16" s="207"/>
      <c r="P16" s="207"/>
      <c r="Q16" s="207"/>
      <c r="R16" s="207"/>
      <c r="S16" s="207"/>
      <c r="T16" s="207"/>
      <c r="U16" s="207"/>
      <c r="V16" s="207"/>
      <c r="W16" s="207"/>
      <c r="X16" s="207"/>
      <c r="AD16" s="66"/>
      <c r="AE16" s="66"/>
      <c r="AF16" s="66"/>
    </row>
    <row r="17" spans="1:32" s="67" customFormat="1" ht="18" customHeight="1" x14ac:dyDescent="0.2">
      <c r="B17" s="215" t="s">
        <v>53</v>
      </c>
      <c r="C17" s="237"/>
      <c r="D17" s="237"/>
      <c r="E17" s="237"/>
      <c r="F17" s="237"/>
      <c r="G17" s="237"/>
      <c r="H17" s="237"/>
      <c r="I17" s="237"/>
      <c r="J17" s="237"/>
      <c r="K17" s="237"/>
      <c r="L17" s="237"/>
      <c r="M17" s="207"/>
      <c r="N17" s="238"/>
      <c r="O17" s="238"/>
      <c r="P17" s="238"/>
      <c r="Q17" s="238"/>
      <c r="R17" s="238"/>
      <c r="S17" s="238"/>
      <c r="T17" s="238"/>
      <c r="U17" s="238"/>
      <c r="V17" s="238"/>
      <c r="W17" s="238"/>
      <c r="X17" s="238"/>
      <c r="AD17" s="66"/>
      <c r="AE17" s="66"/>
      <c r="AF17" s="66"/>
    </row>
    <row r="18" spans="1:32" s="67" customFormat="1" ht="18" customHeight="1" x14ac:dyDescent="0.2">
      <c r="B18" s="213" t="s">
        <v>38</v>
      </c>
      <c r="C18" s="213"/>
      <c r="D18" s="213"/>
      <c r="E18" s="213"/>
      <c r="F18" s="213"/>
      <c r="G18" s="213"/>
      <c r="H18" s="213"/>
      <c r="I18" s="213"/>
      <c r="J18" s="213"/>
      <c r="K18" s="213"/>
      <c r="L18" s="213"/>
      <c r="M18" s="216"/>
      <c r="N18" s="216"/>
      <c r="O18" s="216"/>
      <c r="P18" s="216"/>
      <c r="Q18" s="216"/>
      <c r="R18" s="216"/>
      <c r="S18" s="216"/>
      <c r="T18" s="216"/>
      <c r="U18" s="216"/>
      <c r="V18" s="216"/>
      <c r="W18" s="216"/>
      <c r="X18" s="216"/>
      <c r="AD18" s="66"/>
      <c r="AE18" s="66"/>
      <c r="AF18" s="66"/>
    </row>
    <row r="19" spans="1:32" ht="9" customHeight="1" x14ac:dyDescent="0.2">
      <c r="B19" s="76"/>
      <c r="C19" s="76"/>
      <c r="D19" s="76"/>
      <c r="E19" s="76"/>
      <c r="F19" s="76"/>
      <c r="G19" s="76"/>
      <c r="H19" s="76"/>
      <c r="I19" s="76"/>
      <c r="J19" s="76"/>
      <c r="K19" s="76"/>
      <c r="L19" s="76"/>
      <c r="M19" s="77"/>
      <c r="N19" s="77"/>
      <c r="O19" s="77"/>
      <c r="P19" s="77"/>
      <c r="Q19" s="77"/>
      <c r="R19" s="77"/>
      <c r="S19" s="77"/>
      <c r="T19" s="77"/>
      <c r="U19" s="77"/>
      <c r="V19" s="77"/>
      <c r="W19" s="77"/>
      <c r="X19" s="77"/>
    </row>
    <row r="20" spans="1:32" ht="17.100000000000001" customHeight="1" x14ac:dyDescent="0.2">
      <c r="A20" s="217" t="s">
        <v>10</v>
      </c>
      <c r="B20" s="217"/>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row>
    <row r="21" spans="1:32" ht="9" customHeight="1" x14ac:dyDescent="0.2">
      <c r="B21" s="75"/>
      <c r="C21" s="75"/>
      <c r="D21" s="75"/>
      <c r="E21" s="75"/>
      <c r="F21" s="75"/>
      <c r="G21" s="75"/>
      <c r="H21" s="75"/>
      <c r="I21" s="75"/>
      <c r="K21" s="75"/>
    </row>
    <row r="22" spans="1:32" s="78" customFormat="1" ht="18" customHeight="1" x14ac:dyDescent="0.2">
      <c r="B22" s="215" t="s">
        <v>114</v>
      </c>
      <c r="C22" s="213"/>
      <c r="D22" s="213"/>
      <c r="E22" s="213"/>
      <c r="F22" s="213"/>
      <c r="G22" s="213"/>
      <c r="H22" s="213"/>
      <c r="I22" s="213"/>
      <c r="J22" s="213"/>
      <c r="K22" s="213"/>
      <c r="L22" s="213"/>
      <c r="M22" s="218"/>
      <c r="N22" s="219"/>
      <c r="O22" s="219"/>
      <c r="P22" s="219"/>
      <c r="Q22" s="219"/>
      <c r="R22" s="219"/>
      <c r="S22" s="219"/>
      <c r="T22" s="219"/>
      <c r="U22" s="219"/>
      <c r="V22" s="219"/>
      <c r="W22" s="219"/>
      <c r="X22" s="219"/>
      <c r="AD22" s="66"/>
      <c r="AE22" s="66"/>
      <c r="AF22" s="66"/>
    </row>
    <row r="23" spans="1:32" s="78" customFormat="1" ht="18" customHeight="1" x14ac:dyDescent="0.2">
      <c r="B23" s="215" t="s">
        <v>112</v>
      </c>
      <c r="C23" s="213"/>
      <c r="D23" s="213"/>
      <c r="E23" s="213"/>
      <c r="F23" s="213"/>
      <c r="G23" s="213"/>
      <c r="H23" s="213"/>
      <c r="I23" s="213"/>
      <c r="J23" s="213"/>
      <c r="K23" s="213"/>
      <c r="L23" s="213"/>
      <c r="M23" s="220"/>
      <c r="N23" s="220"/>
      <c r="O23" s="220"/>
      <c r="P23" s="220"/>
      <c r="Q23" s="220"/>
      <c r="R23" s="220"/>
      <c r="S23" s="220"/>
      <c r="T23" s="220"/>
      <c r="U23" s="220"/>
      <c r="V23" s="220"/>
      <c r="W23" s="220"/>
      <c r="X23" s="220"/>
      <c r="AD23" s="66"/>
      <c r="AE23" s="66"/>
      <c r="AF23" s="66"/>
    </row>
    <row r="24" spans="1:32" s="78" customFormat="1" ht="18" customHeight="1" x14ac:dyDescent="0.2">
      <c r="B24" s="215" t="s">
        <v>77</v>
      </c>
      <c r="C24" s="213"/>
      <c r="D24" s="213"/>
      <c r="E24" s="213"/>
      <c r="F24" s="213"/>
      <c r="G24" s="213"/>
      <c r="H24" s="213"/>
      <c r="I24" s="213"/>
      <c r="J24" s="213"/>
      <c r="K24" s="213"/>
      <c r="L24" s="213"/>
      <c r="M24" s="214"/>
      <c r="N24" s="221"/>
      <c r="O24" s="221"/>
      <c r="P24" s="221"/>
      <c r="Q24" s="221"/>
      <c r="R24" s="221"/>
      <c r="S24" s="221"/>
      <c r="T24" s="221"/>
      <c r="U24" s="221"/>
      <c r="V24" s="221"/>
      <c r="W24" s="221"/>
      <c r="X24" s="221"/>
      <c r="AD24" s="66"/>
      <c r="AE24" s="66"/>
      <c r="AF24" s="66"/>
    </row>
    <row r="25" spans="1:32" s="78" customFormat="1" ht="18" customHeight="1" x14ac:dyDescent="0.2">
      <c r="B25" s="215" t="s">
        <v>113</v>
      </c>
      <c r="C25" s="213"/>
      <c r="D25" s="213"/>
      <c r="E25" s="213"/>
      <c r="F25" s="213"/>
      <c r="G25" s="213"/>
      <c r="H25" s="213"/>
      <c r="I25" s="213"/>
      <c r="J25" s="213"/>
      <c r="K25" s="213"/>
      <c r="L25" s="213"/>
      <c r="M25" s="222"/>
      <c r="N25" s="222"/>
      <c r="O25" s="222"/>
      <c r="P25" s="222"/>
      <c r="Q25" s="222"/>
      <c r="R25" s="223" t="s">
        <v>8</v>
      </c>
      <c r="S25" s="223"/>
      <c r="T25" s="222"/>
      <c r="U25" s="222"/>
      <c r="V25" s="222"/>
      <c r="W25" s="222"/>
      <c r="X25" s="222"/>
      <c r="AD25" s="66"/>
      <c r="AE25" s="66"/>
      <c r="AF25" s="66"/>
    </row>
    <row r="26" spans="1:32" s="78" customFormat="1" ht="9" customHeight="1" x14ac:dyDescent="0.2">
      <c r="B26" s="79"/>
      <c r="C26" s="79"/>
      <c r="D26" s="79"/>
      <c r="E26" s="79"/>
      <c r="F26" s="79"/>
      <c r="G26" s="79"/>
      <c r="H26" s="79"/>
      <c r="I26" s="79"/>
      <c r="J26" s="79"/>
      <c r="K26" s="79"/>
      <c r="L26" s="79"/>
      <c r="M26" s="80"/>
      <c r="N26" s="80"/>
      <c r="O26" s="80"/>
      <c r="P26" s="80"/>
      <c r="Q26" s="80"/>
      <c r="R26" s="81"/>
      <c r="S26" s="81"/>
      <c r="T26" s="80"/>
      <c r="U26" s="80"/>
      <c r="V26" s="80"/>
      <c r="W26" s="80"/>
      <c r="X26" s="80"/>
      <c r="AD26" s="66"/>
      <c r="AE26" s="66"/>
      <c r="AF26" s="66"/>
    </row>
    <row r="27" spans="1:32" s="78" customFormat="1" ht="11.45" customHeight="1" x14ac:dyDescent="0.2">
      <c r="A27" s="82" t="s">
        <v>125</v>
      </c>
      <c r="B27" s="79"/>
      <c r="C27" s="79"/>
      <c r="D27" s="79"/>
      <c r="E27" s="79"/>
      <c r="F27" s="79"/>
      <c r="G27" s="79"/>
      <c r="H27" s="79"/>
      <c r="I27" s="79"/>
      <c r="J27" s="79"/>
      <c r="K27" s="79"/>
      <c r="L27" s="79"/>
      <c r="O27" s="80"/>
      <c r="P27" s="80"/>
      <c r="Q27" s="80"/>
      <c r="R27" s="81"/>
      <c r="S27" s="81"/>
      <c r="T27" s="80"/>
      <c r="U27" s="80"/>
      <c r="V27" s="80"/>
      <c r="W27" s="80"/>
      <c r="X27" s="80"/>
      <c r="AD27" s="66"/>
      <c r="AE27" s="66"/>
      <c r="AF27" s="66"/>
    </row>
    <row r="28" spans="1:32" ht="9" customHeight="1" x14ac:dyDescent="0.2">
      <c r="A28" s="82" t="s">
        <v>126</v>
      </c>
      <c r="B28" s="67"/>
      <c r="C28" s="67"/>
      <c r="D28" s="67"/>
      <c r="E28" s="83"/>
      <c r="F28" s="68"/>
      <c r="G28" s="68"/>
      <c r="H28" s="68"/>
      <c r="I28" s="68"/>
      <c r="J28" s="68"/>
      <c r="K28" s="68"/>
      <c r="L28" s="68"/>
      <c r="M28" s="68"/>
      <c r="N28" s="68"/>
      <c r="O28" s="68"/>
      <c r="P28" s="68"/>
      <c r="Q28" s="68"/>
      <c r="R28" s="68"/>
      <c r="S28" s="68"/>
      <c r="T28" s="68"/>
      <c r="U28" s="68"/>
      <c r="V28" s="68"/>
      <c r="W28" s="68"/>
      <c r="X28" s="68"/>
      <c r="Y28" s="68"/>
      <c r="Z28" s="68"/>
      <c r="AA28" s="68"/>
      <c r="AB28" s="68"/>
    </row>
    <row r="29" spans="1:32" ht="9" customHeight="1" x14ac:dyDescent="0.2">
      <c r="A29" s="67"/>
      <c r="B29" s="67"/>
      <c r="C29" s="67"/>
      <c r="D29" s="67"/>
      <c r="E29" s="83"/>
      <c r="F29" s="68"/>
      <c r="G29" s="68"/>
      <c r="H29" s="68"/>
      <c r="I29" s="68"/>
      <c r="J29" s="68"/>
      <c r="K29" s="68"/>
      <c r="L29" s="68"/>
      <c r="M29" s="68"/>
      <c r="N29" s="68"/>
      <c r="O29" s="68"/>
      <c r="P29" s="68"/>
      <c r="Q29" s="68"/>
      <c r="R29" s="68"/>
      <c r="S29" s="68"/>
      <c r="T29" s="68"/>
      <c r="U29" s="68"/>
      <c r="V29" s="68"/>
      <c r="W29" s="68"/>
      <c r="X29" s="68"/>
      <c r="Y29" s="68"/>
      <c r="Z29" s="68"/>
      <c r="AA29" s="68"/>
      <c r="AB29" s="68"/>
    </row>
    <row r="30" spans="1:32" ht="17.100000000000001" customHeight="1" x14ac:dyDescent="0.2">
      <c r="A30" s="211" t="s">
        <v>47</v>
      </c>
      <c r="B30" s="211"/>
      <c r="C30" s="211"/>
      <c r="D30" s="211"/>
      <c r="E30" s="211"/>
      <c r="F30" s="211"/>
      <c r="G30" s="211"/>
      <c r="H30" s="211"/>
      <c r="I30" s="211"/>
      <c r="J30" s="211"/>
      <c r="K30" s="211"/>
      <c r="L30" s="211"/>
      <c r="M30" s="211"/>
      <c r="N30" s="211"/>
      <c r="O30" s="211"/>
      <c r="P30" s="211"/>
      <c r="Q30" s="211"/>
      <c r="R30" s="211"/>
      <c r="S30" s="211"/>
      <c r="T30" s="211"/>
      <c r="U30" s="211"/>
      <c r="V30" s="211"/>
      <c r="W30" s="211"/>
      <c r="X30" s="211"/>
      <c r="Y30" s="211"/>
      <c r="Z30" s="211"/>
      <c r="AA30" s="211"/>
      <c r="AB30" s="211"/>
    </row>
    <row r="31" spans="1:32" ht="5.45" customHeight="1" x14ac:dyDescent="0.2"/>
    <row r="32" spans="1:32" ht="15" customHeight="1" x14ac:dyDescent="0.2">
      <c r="A32" s="208">
        <f>Finanzierungsplan!I48</f>
        <v>2026</v>
      </c>
      <c r="B32" s="208"/>
    </row>
    <row r="33" spans="1:69" s="67" customFormat="1" ht="18" customHeight="1" x14ac:dyDescent="0.2">
      <c r="A33" s="209" t="s">
        <v>48</v>
      </c>
      <c r="B33" s="209"/>
      <c r="C33" s="209"/>
      <c r="D33" s="209"/>
      <c r="E33" s="209"/>
      <c r="F33" s="210" t="s">
        <v>81</v>
      </c>
      <c r="G33" s="210"/>
      <c r="H33" s="210"/>
      <c r="I33" s="210"/>
      <c r="J33" s="210"/>
      <c r="K33" s="210" t="s">
        <v>69</v>
      </c>
      <c r="L33" s="210"/>
      <c r="M33" s="210"/>
      <c r="N33" s="210"/>
      <c r="O33" s="210"/>
      <c r="P33" s="210"/>
      <c r="Q33" s="210"/>
      <c r="R33" s="210"/>
      <c r="S33" s="210" t="s">
        <v>70</v>
      </c>
      <c r="T33" s="210"/>
      <c r="U33" s="210"/>
      <c r="V33" s="210"/>
      <c r="W33" s="210"/>
      <c r="X33" s="210" t="s">
        <v>115</v>
      </c>
      <c r="Y33" s="210"/>
      <c r="Z33" s="210"/>
      <c r="AA33" s="210"/>
      <c r="AB33" s="210"/>
      <c r="AC33" s="84"/>
      <c r="AD33" s="66"/>
      <c r="AE33" s="66"/>
      <c r="AF33" s="66"/>
      <c r="AG33" s="85"/>
      <c r="AH33" s="85"/>
      <c r="AI33" s="85"/>
      <c r="AJ33" s="85"/>
      <c r="AK33" s="85"/>
      <c r="AL33" s="85"/>
      <c r="AM33" s="85"/>
      <c r="AN33" s="85"/>
      <c r="AO33" s="85"/>
      <c r="AP33" s="85"/>
      <c r="AQ33" s="85"/>
      <c r="AR33" s="85"/>
      <c r="AS33" s="85"/>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row>
    <row r="34" spans="1:69" s="67" customFormat="1" ht="18" customHeight="1" x14ac:dyDescent="0.2">
      <c r="A34" s="209"/>
      <c r="B34" s="209"/>
      <c r="C34" s="209"/>
      <c r="D34" s="209"/>
      <c r="E34" s="209"/>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84"/>
      <c r="AD34" s="66"/>
      <c r="AE34" s="66"/>
      <c r="AF34" s="66"/>
      <c r="AG34" s="85"/>
      <c r="AH34" s="85"/>
      <c r="AI34" s="85"/>
      <c r="AJ34" s="85"/>
      <c r="AK34" s="85"/>
      <c r="AL34" s="85"/>
      <c r="AM34" s="85"/>
      <c r="AN34" s="85"/>
      <c r="AO34" s="85"/>
      <c r="AP34" s="85"/>
      <c r="AQ34" s="85"/>
      <c r="AR34" s="85"/>
      <c r="AS34" s="85"/>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row>
    <row r="35" spans="1:69" s="67" customFormat="1" ht="18" customHeight="1" x14ac:dyDescent="0.2">
      <c r="A35" s="206" t="s">
        <v>54</v>
      </c>
      <c r="B35" s="206"/>
      <c r="C35" s="206"/>
      <c r="D35" s="206"/>
      <c r="E35" s="206"/>
      <c r="F35" s="207"/>
      <c r="G35" s="207"/>
      <c r="H35" s="207"/>
      <c r="I35" s="207"/>
      <c r="J35" s="207"/>
      <c r="K35" s="207"/>
      <c r="L35" s="207"/>
      <c r="M35" s="207"/>
      <c r="N35" s="207"/>
      <c r="O35" s="207"/>
      <c r="P35" s="207"/>
      <c r="Q35" s="207"/>
      <c r="R35" s="207"/>
      <c r="S35" s="207"/>
      <c r="T35" s="207"/>
      <c r="U35" s="207"/>
      <c r="V35" s="207"/>
      <c r="W35" s="207"/>
      <c r="X35" s="204" t="str">
        <f>IF(OR($M$23="",$M$15="",SUM(F35:W35)=0),"",IFERROR(ROUND((F35+K35+S35)*$M$23/$M$15,2),""))</f>
        <v/>
      </c>
      <c r="Y35" s="204"/>
      <c r="Z35" s="204"/>
      <c r="AA35" s="204"/>
      <c r="AB35" s="204"/>
      <c r="AC35" s="87"/>
      <c r="AD35" s="66"/>
      <c r="AE35" s="66"/>
      <c r="AF35" s="66"/>
      <c r="AG35" s="85"/>
      <c r="AH35" s="85"/>
      <c r="AI35" s="85"/>
      <c r="AJ35" s="85"/>
      <c r="AK35" s="88"/>
      <c r="AL35" s="88"/>
      <c r="AM35" s="85"/>
      <c r="AN35" s="85"/>
      <c r="AO35" s="85"/>
      <c r="AP35" s="85"/>
      <c r="AQ35" s="85"/>
      <c r="AR35" s="85"/>
      <c r="AS35" s="85"/>
      <c r="AT35" s="86"/>
      <c r="AU35" s="86"/>
      <c r="AV35" s="86"/>
      <c r="AW35" s="86"/>
      <c r="AX35" s="86"/>
      <c r="AY35" s="86"/>
      <c r="AZ35" s="86"/>
      <c r="BA35" s="86"/>
      <c r="BB35" s="86"/>
      <c r="BC35" s="86"/>
      <c r="BD35" s="86"/>
      <c r="BE35" s="86"/>
      <c r="BF35" s="86"/>
      <c r="BG35" s="86"/>
      <c r="BH35" s="86"/>
      <c r="BI35" s="86"/>
      <c r="BJ35" s="86"/>
      <c r="BK35" s="86"/>
      <c r="BL35" s="86"/>
      <c r="BM35" s="86"/>
      <c r="BN35" s="86"/>
      <c r="BO35" s="86"/>
      <c r="BP35" s="86"/>
      <c r="BQ35" s="86"/>
    </row>
    <row r="36" spans="1:69" s="67" customFormat="1" ht="18" customHeight="1" x14ac:dyDescent="0.2">
      <c r="A36" s="206" t="s">
        <v>55</v>
      </c>
      <c r="B36" s="206"/>
      <c r="C36" s="206"/>
      <c r="D36" s="206"/>
      <c r="E36" s="206"/>
      <c r="F36" s="207"/>
      <c r="G36" s="207"/>
      <c r="H36" s="207"/>
      <c r="I36" s="207"/>
      <c r="J36" s="207"/>
      <c r="K36" s="207"/>
      <c r="L36" s="207"/>
      <c r="M36" s="207"/>
      <c r="N36" s="207"/>
      <c r="O36" s="207"/>
      <c r="P36" s="207"/>
      <c r="Q36" s="207"/>
      <c r="R36" s="207"/>
      <c r="S36" s="207"/>
      <c r="T36" s="207"/>
      <c r="U36" s="207"/>
      <c r="V36" s="207"/>
      <c r="W36" s="207"/>
      <c r="X36" s="204" t="str">
        <f t="shared" ref="X36:X46" si="0">IF(OR($M$23="",$M$15="",SUM(F36:W36)=0),"",IFERROR(ROUND((F36+K36+S36)*$M$23/$M$15,2),""))</f>
        <v/>
      </c>
      <c r="Y36" s="204"/>
      <c r="Z36" s="204"/>
      <c r="AA36" s="204"/>
      <c r="AB36" s="204"/>
      <c r="AC36" s="87"/>
      <c r="AD36" s="66"/>
      <c r="AE36" s="66"/>
      <c r="AF36" s="66"/>
      <c r="AG36" s="85"/>
      <c r="AH36" s="85"/>
      <c r="AI36" s="85"/>
      <c r="AJ36" s="85"/>
      <c r="AK36" s="88"/>
      <c r="AL36" s="88"/>
      <c r="AM36" s="85"/>
      <c r="AN36" s="85"/>
      <c r="AO36" s="85"/>
      <c r="AP36" s="85"/>
      <c r="AQ36" s="85"/>
      <c r="AR36" s="85"/>
      <c r="AS36" s="85"/>
      <c r="AT36" s="86"/>
      <c r="AU36" s="86"/>
      <c r="AV36" s="86"/>
      <c r="AW36" s="86"/>
      <c r="AX36" s="86"/>
      <c r="AY36" s="86"/>
      <c r="AZ36" s="86"/>
      <c r="BA36" s="86"/>
      <c r="BB36" s="86"/>
      <c r="BC36" s="86"/>
      <c r="BD36" s="86"/>
      <c r="BE36" s="86"/>
      <c r="BF36" s="86"/>
      <c r="BG36" s="86"/>
      <c r="BH36" s="86"/>
      <c r="BI36" s="86"/>
      <c r="BJ36" s="86"/>
      <c r="BK36" s="86"/>
      <c r="BL36" s="86"/>
      <c r="BM36" s="86"/>
      <c r="BN36" s="86"/>
      <c r="BO36" s="86"/>
      <c r="BP36" s="86"/>
      <c r="BQ36" s="86"/>
    </row>
    <row r="37" spans="1:69" s="67" customFormat="1" ht="18" customHeight="1" x14ac:dyDescent="0.2">
      <c r="A37" s="206" t="s">
        <v>56</v>
      </c>
      <c r="B37" s="206"/>
      <c r="C37" s="206"/>
      <c r="D37" s="206"/>
      <c r="E37" s="206"/>
      <c r="F37" s="207"/>
      <c r="G37" s="207"/>
      <c r="H37" s="207"/>
      <c r="I37" s="207"/>
      <c r="J37" s="207"/>
      <c r="K37" s="207"/>
      <c r="L37" s="207"/>
      <c r="M37" s="207"/>
      <c r="N37" s="207"/>
      <c r="O37" s="207"/>
      <c r="P37" s="207"/>
      <c r="Q37" s="207"/>
      <c r="R37" s="207"/>
      <c r="S37" s="207"/>
      <c r="T37" s="207"/>
      <c r="U37" s="207"/>
      <c r="V37" s="207"/>
      <c r="W37" s="207"/>
      <c r="X37" s="204" t="str">
        <f t="shared" si="0"/>
        <v/>
      </c>
      <c r="Y37" s="204"/>
      <c r="Z37" s="204"/>
      <c r="AA37" s="204"/>
      <c r="AB37" s="204"/>
      <c r="AC37" s="87"/>
      <c r="AD37" s="66"/>
      <c r="AE37" s="66"/>
      <c r="AF37" s="66"/>
      <c r="AG37" s="85"/>
      <c r="AH37" s="85"/>
      <c r="AI37" s="85"/>
      <c r="AJ37" s="85"/>
      <c r="AK37" s="88"/>
      <c r="AL37" s="88"/>
      <c r="AM37" s="85"/>
      <c r="AN37" s="85"/>
      <c r="AO37" s="85"/>
      <c r="AP37" s="85"/>
      <c r="AQ37" s="85"/>
      <c r="AR37" s="85"/>
      <c r="AS37" s="85"/>
      <c r="AT37" s="86"/>
      <c r="AU37" s="86"/>
      <c r="AV37" s="86"/>
      <c r="AW37" s="86"/>
      <c r="AX37" s="86"/>
      <c r="AY37" s="86"/>
      <c r="AZ37" s="86"/>
      <c r="BA37" s="86"/>
      <c r="BB37" s="86"/>
      <c r="BC37" s="86"/>
      <c r="BD37" s="86"/>
      <c r="BE37" s="86"/>
      <c r="BF37" s="86"/>
      <c r="BG37" s="86"/>
      <c r="BH37" s="86"/>
      <c r="BI37" s="86"/>
      <c r="BJ37" s="86"/>
      <c r="BK37" s="86"/>
      <c r="BL37" s="86"/>
      <c r="BM37" s="86"/>
      <c r="BN37" s="86"/>
      <c r="BO37" s="86"/>
      <c r="BP37" s="86"/>
      <c r="BQ37" s="86"/>
    </row>
    <row r="38" spans="1:69" s="67" customFormat="1" ht="18" customHeight="1" x14ac:dyDescent="0.2">
      <c r="A38" s="206" t="s">
        <v>57</v>
      </c>
      <c r="B38" s="206"/>
      <c r="C38" s="206"/>
      <c r="D38" s="206"/>
      <c r="E38" s="206"/>
      <c r="F38" s="207"/>
      <c r="G38" s="207"/>
      <c r="H38" s="207"/>
      <c r="I38" s="207"/>
      <c r="J38" s="207"/>
      <c r="K38" s="207"/>
      <c r="L38" s="207"/>
      <c r="M38" s="207"/>
      <c r="N38" s="207"/>
      <c r="O38" s="207"/>
      <c r="P38" s="207"/>
      <c r="Q38" s="207"/>
      <c r="R38" s="207"/>
      <c r="S38" s="207"/>
      <c r="T38" s="207"/>
      <c r="U38" s="207"/>
      <c r="V38" s="207"/>
      <c r="W38" s="207"/>
      <c r="X38" s="204" t="str">
        <f t="shared" si="0"/>
        <v/>
      </c>
      <c r="Y38" s="204"/>
      <c r="Z38" s="204"/>
      <c r="AA38" s="204"/>
      <c r="AB38" s="204"/>
      <c r="AC38" s="87"/>
      <c r="AD38" s="66"/>
      <c r="AE38" s="66"/>
      <c r="AF38" s="66"/>
      <c r="AG38" s="85"/>
      <c r="AH38" s="85"/>
      <c r="AI38" s="85"/>
      <c r="AJ38" s="85"/>
      <c r="AK38" s="88"/>
      <c r="AL38" s="88"/>
      <c r="AM38" s="85"/>
      <c r="AN38" s="85"/>
      <c r="AO38" s="85"/>
      <c r="AP38" s="85"/>
      <c r="AQ38" s="85"/>
      <c r="AR38" s="85"/>
      <c r="AS38" s="85"/>
      <c r="AT38" s="86"/>
      <c r="AU38" s="86"/>
      <c r="AV38" s="86"/>
      <c r="AW38" s="86"/>
      <c r="AX38" s="86"/>
      <c r="AY38" s="86"/>
      <c r="AZ38" s="86"/>
      <c r="BA38" s="86"/>
      <c r="BB38" s="86"/>
      <c r="BC38" s="86"/>
      <c r="BD38" s="86"/>
      <c r="BE38" s="86"/>
      <c r="BF38" s="86"/>
      <c r="BG38" s="86"/>
      <c r="BH38" s="86"/>
      <c r="BI38" s="86"/>
      <c r="BJ38" s="86"/>
      <c r="BK38" s="86"/>
      <c r="BL38" s="86"/>
      <c r="BM38" s="86"/>
      <c r="BN38" s="86"/>
      <c r="BO38" s="86"/>
      <c r="BP38" s="86"/>
      <c r="BQ38" s="86"/>
    </row>
    <row r="39" spans="1:69" s="67" customFormat="1" ht="18" customHeight="1" x14ac:dyDescent="0.2">
      <c r="A39" s="206" t="s">
        <v>58</v>
      </c>
      <c r="B39" s="206"/>
      <c r="C39" s="206"/>
      <c r="D39" s="206"/>
      <c r="E39" s="206"/>
      <c r="F39" s="207"/>
      <c r="G39" s="207"/>
      <c r="H39" s="207"/>
      <c r="I39" s="207"/>
      <c r="J39" s="207"/>
      <c r="K39" s="207"/>
      <c r="L39" s="207"/>
      <c r="M39" s="207"/>
      <c r="N39" s="207"/>
      <c r="O39" s="207"/>
      <c r="P39" s="207"/>
      <c r="Q39" s="207"/>
      <c r="R39" s="207"/>
      <c r="S39" s="207"/>
      <c r="T39" s="207"/>
      <c r="U39" s="207"/>
      <c r="V39" s="207"/>
      <c r="W39" s="207"/>
      <c r="X39" s="204" t="str">
        <f t="shared" si="0"/>
        <v/>
      </c>
      <c r="Y39" s="204"/>
      <c r="Z39" s="204"/>
      <c r="AA39" s="204"/>
      <c r="AB39" s="204"/>
      <c r="AC39" s="87"/>
      <c r="AD39" s="66"/>
      <c r="AE39" s="66"/>
      <c r="AF39" s="66"/>
      <c r="AG39" s="85"/>
      <c r="AH39" s="85"/>
      <c r="AI39" s="85"/>
      <c r="AJ39" s="85"/>
      <c r="AK39" s="88"/>
      <c r="AL39" s="88"/>
      <c r="AM39" s="85"/>
      <c r="AN39" s="85"/>
      <c r="AO39" s="85"/>
      <c r="AP39" s="85"/>
      <c r="AQ39" s="85"/>
      <c r="AR39" s="85"/>
      <c r="AS39" s="85"/>
      <c r="AT39" s="86"/>
      <c r="AU39" s="86"/>
      <c r="AV39" s="86"/>
      <c r="AW39" s="86"/>
      <c r="AX39" s="86"/>
      <c r="AY39" s="86"/>
      <c r="AZ39" s="86"/>
      <c r="BA39" s="86"/>
      <c r="BB39" s="86"/>
      <c r="BC39" s="86"/>
      <c r="BD39" s="86"/>
      <c r="BE39" s="86"/>
      <c r="BF39" s="86"/>
      <c r="BG39" s="86"/>
      <c r="BH39" s="86"/>
      <c r="BI39" s="86"/>
      <c r="BJ39" s="86"/>
      <c r="BK39" s="86"/>
      <c r="BL39" s="86"/>
      <c r="BM39" s="86"/>
      <c r="BN39" s="86"/>
      <c r="BO39" s="86"/>
      <c r="BP39" s="86"/>
      <c r="BQ39" s="86"/>
    </row>
    <row r="40" spans="1:69" s="67" customFormat="1" ht="18" customHeight="1" x14ac:dyDescent="0.2">
      <c r="A40" s="206" t="s">
        <v>59</v>
      </c>
      <c r="B40" s="206"/>
      <c r="C40" s="206"/>
      <c r="D40" s="206"/>
      <c r="E40" s="206"/>
      <c r="F40" s="207"/>
      <c r="G40" s="207"/>
      <c r="H40" s="207"/>
      <c r="I40" s="207"/>
      <c r="J40" s="207"/>
      <c r="K40" s="207"/>
      <c r="L40" s="207"/>
      <c r="M40" s="207"/>
      <c r="N40" s="207"/>
      <c r="O40" s="207"/>
      <c r="P40" s="207"/>
      <c r="Q40" s="207"/>
      <c r="R40" s="207"/>
      <c r="S40" s="207"/>
      <c r="T40" s="207"/>
      <c r="U40" s="207"/>
      <c r="V40" s="207"/>
      <c r="W40" s="207"/>
      <c r="X40" s="204" t="str">
        <f t="shared" si="0"/>
        <v/>
      </c>
      <c r="Y40" s="204"/>
      <c r="Z40" s="204"/>
      <c r="AA40" s="204"/>
      <c r="AB40" s="204"/>
      <c r="AC40" s="87"/>
      <c r="AD40" s="66"/>
      <c r="AE40" s="66"/>
      <c r="AF40" s="66"/>
      <c r="AG40" s="85"/>
      <c r="AH40" s="85"/>
      <c r="AI40" s="85"/>
      <c r="AJ40" s="85"/>
      <c r="AK40" s="88"/>
      <c r="AL40" s="88"/>
      <c r="AM40" s="85"/>
      <c r="AN40" s="85"/>
      <c r="AO40" s="85"/>
      <c r="AP40" s="85"/>
      <c r="AQ40" s="85"/>
      <c r="AR40" s="85"/>
      <c r="AS40" s="85"/>
      <c r="AT40" s="86"/>
      <c r="AU40" s="86"/>
      <c r="AV40" s="86"/>
      <c r="AW40" s="86"/>
      <c r="AX40" s="86"/>
      <c r="AY40" s="86"/>
      <c r="AZ40" s="86"/>
      <c r="BA40" s="86"/>
      <c r="BB40" s="86"/>
      <c r="BC40" s="86"/>
      <c r="BD40" s="86"/>
      <c r="BE40" s="86"/>
      <c r="BF40" s="86"/>
      <c r="BG40" s="86"/>
      <c r="BH40" s="86"/>
      <c r="BI40" s="86"/>
      <c r="BJ40" s="86"/>
      <c r="BK40" s="86"/>
      <c r="BL40" s="86"/>
      <c r="BM40" s="86"/>
      <c r="BN40" s="86"/>
      <c r="BO40" s="86"/>
      <c r="BP40" s="86"/>
      <c r="BQ40" s="86"/>
    </row>
    <row r="41" spans="1:69" s="67" customFormat="1" ht="18" customHeight="1" x14ac:dyDescent="0.2">
      <c r="A41" s="206" t="s">
        <v>60</v>
      </c>
      <c r="B41" s="206"/>
      <c r="C41" s="206"/>
      <c r="D41" s="206"/>
      <c r="E41" s="206"/>
      <c r="F41" s="207"/>
      <c r="G41" s="207"/>
      <c r="H41" s="207"/>
      <c r="I41" s="207"/>
      <c r="J41" s="207"/>
      <c r="K41" s="207"/>
      <c r="L41" s="207"/>
      <c r="M41" s="207"/>
      <c r="N41" s="207"/>
      <c r="O41" s="207"/>
      <c r="P41" s="207"/>
      <c r="Q41" s="207"/>
      <c r="R41" s="207"/>
      <c r="S41" s="207"/>
      <c r="T41" s="207"/>
      <c r="U41" s="207"/>
      <c r="V41" s="207"/>
      <c r="W41" s="207"/>
      <c r="X41" s="204" t="str">
        <f t="shared" si="0"/>
        <v/>
      </c>
      <c r="Y41" s="204"/>
      <c r="Z41" s="204"/>
      <c r="AA41" s="204"/>
      <c r="AB41" s="204"/>
      <c r="AC41" s="87"/>
      <c r="AD41" s="66"/>
      <c r="AE41" s="66"/>
      <c r="AF41" s="66"/>
      <c r="AG41" s="85"/>
      <c r="AH41" s="85"/>
      <c r="AI41" s="85"/>
      <c r="AJ41" s="85"/>
      <c r="AK41" s="88"/>
      <c r="AL41" s="88"/>
      <c r="AM41" s="85"/>
      <c r="AN41" s="85"/>
      <c r="AO41" s="85"/>
      <c r="AP41" s="85"/>
      <c r="AQ41" s="85"/>
      <c r="AR41" s="85"/>
      <c r="AS41" s="85"/>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row>
    <row r="42" spans="1:69" s="67" customFormat="1" ht="18" customHeight="1" x14ac:dyDescent="0.2">
      <c r="A42" s="206" t="s">
        <v>61</v>
      </c>
      <c r="B42" s="206"/>
      <c r="C42" s="206"/>
      <c r="D42" s="206"/>
      <c r="E42" s="206"/>
      <c r="F42" s="207"/>
      <c r="G42" s="207"/>
      <c r="H42" s="207"/>
      <c r="I42" s="207"/>
      <c r="J42" s="207"/>
      <c r="K42" s="207"/>
      <c r="L42" s="207"/>
      <c r="M42" s="207"/>
      <c r="N42" s="207"/>
      <c r="O42" s="207"/>
      <c r="P42" s="207"/>
      <c r="Q42" s="207"/>
      <c r="R42" s="207"/>
      <c r="S42" s="207"/>
      <c r="T42" s="207"/>
      <c r="U42" s="207"/>
      <c r="V42" s="207"/>
      <c r="W42" s="207"/>
      <c r="X42" s="204" t="str">
        <f t="shared" si="0"/>
        <v/>
      </c>
      <c r="Y42" s="204"/>
      <c r="Z42" s="204"/>
      <c r="AA42" s="204"/>
      <c r="AB42" s="204"/>
      <c r="AC42" s="87"/>
      <c r="AD42" s="66"/>
      <c r="AE42" s="66"/>
      <c r="AF42" s="66"/>
      <c r="AG42" s="85"/>
      <c r="AH42" s="85"/>
      <c r="AI42" s="85"/>
      <c r="AJ42" s="85"/>
      <c r="AK42" s="88"/>
      <c r="AL42" s="88"/>
      <c r="AM42" s="85"/>
      <c r="AN42" s="85"/>
      <c r="AO42" s="85"/>
      <c r="AP42" s="85"/>
      <c r="AQ42" s="85"/>
      <c r="AR42" s="85"/>
      <c r="AS42" s="85"/>
      <c r="AT42" s="86"/>
      <c r="AU42" s="86"/>
      <c r="AV42" s="86"/>
      <c r="AW42" s="86"/>
      <c r="AX42" s="86"/>
      <c r="AY42" s="86"/>
      <c r="AZ42" s="86"/>
      <c r="BA42" s="86"/>
      <c r="BB42" s="86"/>
      <c r="BC42" s="86"/>
      <c r="BD42" s="86"/>
      <c r="BE42" s="86"/>
      <c r="BF42" s="86"/>
      <c r="BG42" s="86"/>
      <c r="BH42" s="86"/>
      <c r="BI42" s="86"/>
      <c r="BJ42" s="86"/>
      <c r="BK42" s="86"/>
      <c r="BL42" s="86"/>
      <c r="BM42" s="86"/>
      <c r="BN42" s="86"/>
      <c r="BO42" s="86"/>
      <c r="BP42" s="86"/>
      <c r="BQ42" s="86"/>
    </row>
    <row r="43" spans="1:69" s="67" customFormat="1" ht="18" customHeight="1" x14ac:dyDescent="0.2">
      <c r="A43" s="206" t="s">
        <v>62</v>
      </c>
      <c r="B43" s="206"/>
      <c r="C43" s="206"/>
      <c r="D43" s="206"/>
      <c r="E43" s="206"/>
      <c r="F43" s="207"/>
      <c r="G43" s="207"/>
      <c r="H43" s="207"/>
      <c r="I43" s="207"/>
      <c r="J43" s="207"/>
      <c r="K43" s="207"/>
      <c r="L43" s="207"/>
      <c r="M43" s="207"/>
      <c r="N43" s="207"/>
      <c r="O43" s="207"/>
      <c r="P43" s="207"/>
      <c r="Q43" s="207"/>
      <c r="R43" s="207"/>
      <c r="S43" s="207"/>
      <c r="T43" s="207"/>
      <c r="U43" s="207"/>
      <c r="V43" s="207"/>
      <c r="W43" s="207"/>
      <c r="X43" s="204" t="str">
        <f t="shared" si="0"/>
        <v/>
      </c>
      <c r="Y43" s="204"/>
      <c r="Z43" s="204"/>
      <c r="AA43" s="204"/>
      <c r="AB43" s="204"/>
      <c r="AC43" s="87"/>
      <c r="AD43" s="66"/>
      <c r="AE43" s="66"/>
      <c r="AF43" s="66"/>
      <c r="AG43" s="85"/>
      <c r="AH43" s="85"/>
      <c r="AI43" s="85"/>
      <c r="AJ43" s="85"/>
      <c r="AK43" s="88"/>
      <c r="AL43" s="88"/>
      <c r="AM43" s="85"/>
      <c r="AN43" s="85"/>
      <c r="AO43" s="85"/>
      <c r="AP43" s="85"/>
      <c r="AQ43" s="85"/>
      <c r="AR43" s="85"/>
      <c r="AS43" s="85"/>
      <c r="AT43" s="86"/>
      <c r="AU43" s="86"/>
      <c r="AV43" s="86"/>
      <c r="AW43" s="86"/>
      <c r="AX43" s="86"/>
      <c r="AY43" s="86"/>
      <c r="AZ43" s="86"/>
      <c r="BA43" s="86"/>
      <c r="BB43" s="86"/>
      <c r="BC43" s="86"/>
      <c r="BD43" s="86"/>
      <c r="BE43" s="86"/>
      <c r="BF43" s="86"/>
      <c r="BG43" s="86"/>
      <c r="BH43" s="86"/>
      <c r="BI43" s="86"/>
      <c r="BJ43" s="86"/>
      <c r="BK43" s="86"/>
      <c r="BL43" s="86"/>
      <c r="BM43" s="86"/>
      <c r="BN43" s="86"/>
      <c r="BO43" s="86"/>
      <c r="BP43" s="86"/>
      <c r="BQ43" s="86"/>
    </row>
    <row r="44" spans="1:69" s="67" customFormat="1" ht="18" customHeight="1" x14ac:dyDescent="0.2">
      <c r="A44" s="206" t="s">
        <v>63</v>
      </c>
      <c r="B44" s="206"/>
      <c r="C44" s="206"/>
      <c r="D44" s="206"/>
      <c r="E44" s="206"/>
      <c r="F44" s="207"/>
      <c r="G44" s="207"/>
      <c r="H44" s="207"/>
      <c r="I44" s="207"/>
      <c r="J44" s="207"/>
      <c r="K44" s="207"/>
      <c r="L44" s="207"/>
      <c r="M44" s="207"/>
      <c r="N44" s="207"/>
      <c r="O44" s="207"/>
      <c r="P44" s="207"/>
      <c r="Q44" s="207"/>
      <c r="R44" s="207"/>
      <c r="S44" s="207"/>
      <c r="T44" s="207"/>
      <c r="U44" s="207"/>
      <c r="V44" s="207"/>
      <c r="W44" s="207"/>
      <c r="X44" s="204" t="str">
        <f t="shared" si="0"/>
        <v/>
      </c>
      <c r="Y44" s="204"/>
      <c r="Z44" s="204"/>
      <c r="AA44" s="204"/>
      <c r="AB44" s="204"/>
      <c r="AC44" s="87"/>
      <c r="AD44" s="66"/>
      <c r="AE44" s="66"/>
      <c r="AF44" s="66"/>
      <c r="AG44" s="85"/>
      <c r="AH44" s="85"/>
      <c r="AI44" s="85"/>
      <c r="AJ44" s="85"/>
      <c r="AK44" s="88"/>
      <c r="AL44" s="88"/>
      <c r="AM44" s="85"/>
      <c r="AN44" s="85"/>
      <c r="AO44" s="85"/>
      <c r="AP44" s="85"/>
      <c r="AQ44" s="85"/>
      <c r="AR44" s="85"/>
      <c r="AS44" s="85"/>
      <c r="AT44" s="86"/>
      <c r="AU44" s="86"/>
      <c r="AV44" s="86"/>
      <c r="AW44" s="86"/>
      <c r="AX44" s="86"/>
      <c r="AY44" s="86"/>
      <c r="AZ44" s="86"/>
      <c r="BA44" s="86"/>
      <c r="BB44" s="86"/>
      <c r="BC44" s="86"/>
      <c r="BD44" s="86"/>
      <c r="BE44" s="86"/>
      <c r="BF44" s="86"/>
      <c r="BG44" s="86"/>
      <c r="BH44" s="86"/>
      <c r="BI44" s="86"/>
      <c r="BJ44" s="86"/>
      <c r="BK44" s="86"/>
      <c r="BL44" s="86"/>
      <c r="BM44" s="86"/>
      <c r="BN44" s="86"/>
      <c r="BO44" s="86"/>
      <c r="BP44" s="86"/>
      <c r="BQ44" s="86"/>
    </row>
    <row r="45" spans="1:69" s="67" customFormat="1" ht="18" customHeight="1" x14ac:dyDescent="0.2">
      <c r="A45" s="206" t="s">
        <v>64</v>
      </c>
      <c r="B45" s="206"/>
      <c r="C45" s="206"/>
      <c r="D45" s="206"/>
      <c r="E45" s="206"/>
      <c r="F45" s="207"/>
      <c r="G45" s="207"/>
      <c r="H45" s="207"/>
      <c r="I45" s="207"/>
      <c r="J45" s="207"/>
      <c r="K45" s="207"/>
      <c r="L45" s="207"/>
      <c r="M45" s="207"/>
      <c r="N45" s="207"/>
      <c r="O45" s="207"/>
      <c r="P45" s="207"/>
      <c r="Q45" s="207"/>
      <c r="R45" s="207"/>
      <c r="S45" s="207"/>
      <c r="T45" s="207"/>
      <c r="U45" s="207"/>
      <c r="V45" s="207"/>
      <c r="W45" s="207"/>
      <c r="X45" s="204" t="str">
        <f t="shared" si="0"/>
        <v/>
      </c>
      <c r="Y45" s="204"/>
      <c r="Z45" s="204"/>
      <c r="AA45" s="204"/>
      <c r="AB45" s="204"/>
      <c r="AC45" s="87"/>
      <c r="AD45" s="66"/>
      <c r="AE45" s="66"/>
      <c r="AF45" s="66"/>
      <c r="AG45" s="85"/>
      <c r="AH45" s="85"/>
      <c r="AI45" s="85"/>
      <c r="AJ45" s="85"/>
      <c r="AK45" s="88"/>
      <c r="AL45" s="88"/>
      <c r="AM45" s="85"/>
      <c r="AN45" s="85"/>
      <c r="AO45" s="85"/>
      <c r="AP45" s="85"/>
      <c r="AQ45" s="85"/>
      <c r="AR45" s="85"/>
      <c r="AS45" s="85"/>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row>
    <row r="46" spans="1:69" s="67" customFormat="1" ht="18" customHeight="1" x14ac:dyDescent="0.2">
      <c r="A46" s="206" t="s">
        <v>65</v>
      </c>
      <c r="B46" s="206"/>
      <c r="C46" s="206"/>
      <c r="D46" s="206"/>
      <c r="E46" s="206"/>
      <c r="F46" s="207"/>
      <c r="G46" s="207"/>
      <c r="H46" s="207"/>
      <c r="I46" s="207"/>
      <c r="J46" s="207"/>
      <c r="K46" s="207"/>
      <c r="L46" s="207"/>
      <c r="M46" s="207"/>
      <c r="N46" s="207"/>
      <c r="O46" s="207"/>
      <c r="P46" s="207"/>
      <c r="Q46" s="207"/>
      <c r="R46" s="207"/>
      <c r="S46" s="207"/>
      <c r="T46" s="207"/>
      <c r="U46" s="207"/>
      <c r="V46" s="207"/>
      <c r="W46" s="207"/>
      <c r="X46" s="204" t="str">
        <f t="shared" si="0"/>
        <v/>
      </c>
      <c r="Y46" s="204"/>
      <c r="Z46" s="204"/>
      <c r="AA46" s="204"/>
      <c r="AB46" s="204"/>
      <c r="AC46" s="87"/>
      <c r="AD46" s="66"/>
      <c r="AE46" s="66"/>
      <c r="AF46" s="66"/>
      <c r="AG46" s="85"/>
      <c r="AH46" s="85"/>
      <c r="AI46" s="85"/>
      <c r="AJ46" s="85"/>
      <c r="AK46" s="88"/>
      <c r="AL46" s="88"/>
      <c r="AM46" s="85"/>
      <c r="AN46" s="85"/>
      <c r="AO46" s="85"/>
      <c r="AP46" s="85"/>
      <c r="AQ46" s="85"/>
      <c r="AR46" s="85"/>
      <c r="AS46" s="85"/>
      <c r="AT46" s="86"/>
      <c r="AU46" s="86"/>
      <c r="AV46" s="86"/>
      <c r="AW46" s="86"/>
      <c r="AX46" s="86"/>
      <c r="AY46" s="86"/>
      <c r="AZ46" s="86"/>
      <c r="BA46" s="86"/>
      <c r="BB46" s="86"/>
      <c r="BC46" s="86"/>
      <c r="BD46" s="86"/>
      <c r="BE46" s="86"/>
      <c r="BF46" s="86"/>
      <c r="BG46" s="86"/>
      <c r="BH46" s="86"/>
      <c r="BI46" s="86"/>
      <c r="BJ46" s="86"/>
      <c r="BK46" s="86"/>
      <c r="BL46" s="86"/>
      <c r="BM46" s="86"/>
      <c r="BN46" s="86"/>
      <c r="BO46" s="86"/>
      <c r="BP46" s="86"/>
      <c r="BQ46" s="86"/>
    </row>
    <row r="47" spans="1:69" s="67" customFormat="1" ht="18" customHeight="1" x14ac:dyDescent="0.2">
      <c r="A47" s="203" t="s">
        <v>66</v>
      </c>
      <c r="B47" s="203"/>
      <c r="C47" s="203"/>
      <c r="D47" s="203"/>
      <c r="E47" s="203"/>
      <c r="F47" s="203"/>
      <c r="G47" s="203"/>
      <c r="H47" s="203"/>
      <c r="I47" s="203"/>
      <c r="J47" s="203"/>
      <c r="K47" s="203"/>
      <c r="L47" s="203"/>
      <c r="M47" s="203"/>
      <c r="N47" s="203"/>
      <c r="O47" s="203"/>
      <c r="P47" s="203"/>
      <c r="Q47" s="203"/>
      <c r="R47" s="203"/>
      <c r="S47" s="203"/>
      <c r="T47" s="203"/>
      <c r="U47" s="203"/>
      <c r="V47" s="203"/>
      <c r="W47" s="203"/>
      <c r="X47" s="204" t="str">
        <f>IF(SUM(X35:AB46)=0,"",SUM(X35:AB46))</f>
        <v/>
      </c>
      <c r="Y47" s="204"/>
      <c r="Z47" s="204"/>
      <c r="AA47" s="204"/>
      <c r="AB47" s="204"/>
      <c r="AC47" s="89"/>
      <c r="AD47" s="66"/>
      <c r="AE47" s="66"/>
      <c r="AF47" s="66"/>
      <c r="AK47" s="90"/>
      <c r="AL47" s="90"/>
      <c r="AM47" s="90"/>
      <c r="AN47" s="90"/>
    </row>
    <row r="48" spans="1:69" s="67" customFormat="1" ht="18" customHeight="1" x14ac:dyDescent="0.2">
      <c r="A48" s="203" t="s">
        <v>87</v>
      </c>
      <c r="B48" s="203"/>
      <c r="C48" s="203"/>
      <c r="D48" s="203"/>
      <c r="E48" s="203"/>
      <c r="F48" s="203"/>
      <c r="G48" s="203"/>
      <c r="H48" s="203"/>
      <c r="I48" s="203"/>
      <c r="J48" s="203"/>
      <c r="K48" s="203"/>
      <c r="L48" s="203"/>
      <c r="M48" s="203"/>
      <c r="N48" s="203"/>
      <c r="O48" s="203"/>
      <c r="P48" s="203"/>
      <c r="Q48" s="203"/>
      <c r="R48" s="203"/>
      <c r="S48" s="203"/>
      <c r="T48" s="203"/>
      <c r="U48" s="203"/>
      <c r="V48" s="203"/>
      <c r="W48" s="203"/>
      <c r="X48" s="204" t="str">
        <f>IFERROR(ROUND(X47*0.22,2),"")</f>
        <v/>
      </c>
      <c r="Y48" s="204"/>
      <c r="Z48" s="204"/>
      <c r="AA48" s="204"/>
      <c r="AB48" s="204"/>
      <c r="AC48" s="89"/>
      <c r="AD48" s="66"/>
      <c r="AE48" s="66"/>
      <c r="AF48" s="66"/>
      <c r="AG48" s="90"/>
      <c r="AH48" s="90"/>
      <c r="AI48" s="90"/>
      <c r="AJ48" s="90"/>
    </row>
    <row r="49" spans="1:69" s="67" customFormat="1" ht="18" customHeight="1" x14ac:dyDescent="0.2">
      <c r="A49" s="203" t="s">
        <v>68</v>
      </c>
      <c r="B49" s="203"/>
      <c r="C49" s="203"/>
      <c r="D49" s="203"/>
      <c r="E49" s="203"/>
      <c r="F49" s="203"/>
      <c r="G49" s="203"/>
      <c r="H49" s="203"/>
      <c r="I49" s="203"/>
      <c r="J49" s="203"/>
      <c r="K49" s="203"/>
      <c r="L49" s="203"/>
      <c r="M49" s="203"/>
      <c r="N49" s="203"/>
      <c r="O49" s="203"/>
      <c r="P49" s="203"/>
      <c r="Q49" s="203"/>
      <c r="R49" s="203"/>
      <c r="S49" s="203"/>
      <c r="T49" s="203"/>
      <c r="U49" s="203"/>
      <c r="V49" s="203"/>
      <c r="W49" s="203"/>
      <c r="X49" s="204" t="str">
        <f>IFERROR(ROUND(X47*0.01,2),"")</f>
        <v/>
      </c>
      <c r="Y49" s="204"/>
      <c r="Z49" s="204"/>
      <c r="AA49" s="204"/>
      <c r="AB49" s="204"/>
      <c r="AC49" s="89"/>
      <c r="AD49" s="66"/>
      <c r="AE49" s="66"/>
      <c r="AF49" s="66"/>
      <c r="AG49" s="90"/>
      <c r="AH49" s="90"/>
      <c r="AI49" s="90"/>
      <c r="AJ49" s="90"/>
      <c r="AK49" s="90"/>
      <c r="AL49" s="90"/>
      <c r="AM49" s="90"/>
      <c r="AN49" s="90"/>
      <c r="AO49" s="90"/>
    </row>
    <row r="50" spans="1:69" s="67" customFormat="1" ht="18" customHeight="1" x14ac:dyDescent="0.2">
      <c r="A50" s="203" t="s">
        <v>33</v>
      </c>
      <c r="B50" s="203"/>
      <c r="C50" s="203"/>
      <c r="D50" s="203"/>
      <c r="E50" s="203"/>
      <c r="F50" s="203"/>
      <c r="G50" s="203"/>
      <c r="H50" s="203"/>
      <c r="I50" s="203"/>
      <c r="J50" s="203"/>
      <c r="K50" s="203"/>
      <c r="L50" s="203"/>
      <c r="M50" s="203"/>
      <c r="N50" s="203"/>
      <c r="O50" s="203"/>
      <c r="P50" s="203"/>
      <c r="Q50" s="203"/>
      <c r="R50" s="203"/>
      <c r="S50" s="203"/>
      <c r="T50" s="203"/>
      <c r="U50" s="203"/>
      <c r="V50" s="203"/>
      <c r="W50" s="203"/>
      <c r="X50" s="204" t="str">
        <f>IF(SUM(X47:AB49)=0,"",SUM(X47:AB49))</f>
        <v/>
      </c>
      <c r="Y50" s="204"/>
      <c r="Z50" s="204"/>
      <c r="AA50" s="204"/>
      <c r="AB50" s="204"/>
      <c r="AC50" s="89"/>
      <c r="AD50" s="66"/>
      <c r="AE50" s="66"/>
      <c r="AF50" s="66"/>
      <c r="AG50" s="90"/>
      <c r="AH50" s="90"/>
      <c r="AI50" s="90"/>
      <c r="AJ50" s="90"/>
      <c r="AK50" s="90"/>
      <c r="AL50" s="90"/>
      <c r="AM50" s="90"/>
      <c r="AN50" s="90"/>
      <c r="AO50" s="90"/>
    </row>
    <row r="51" spans="1:69" s="67" customFormat="1" ht="9"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c r="X51" s="91"/>
      <c r="Y51" s="91"/>
      <c r="Z51" s="91"/>
      <c r="AA51" s="91"/>
      <c r="AB51" s="91"/>
      <c r="AC51" s="89"/>
      <c r="AD51" s="66"/>
      <c r="AE51" s="66"/>
      <c r="AF51" s="66"/>
      <c r="AG51" s="90"/>
      <c r="AH51" s="90"/>
      <c r="AI51" s="90"/>
      <c r="AJ51" s="90"/>
      <c r="AK51" s="90"/>
      <c r="AL51" s="90"/>
      <c r="AM51" s="90"/>
      <c r="AN51" s="90"/>
      <c r="AO51" s="90"/>
    </row>
    <row r="52" spans="1:69" ht="15" customHeight="1" x14ac:dyDescent="0.2">
      <c r="A52" s="92" t="s">
        <v>71</v>
      </c>
      <c r="B52" s="82"/>
      <c r="C52" s="82"/>
      <c r="D52" s="82"/>
      <c r="E52" s="82"/>
      <c r="F52" s="82"/>
      <c r="G52" s="82"/>
      <c r="H52" s="82"/>
      <c r="I52" s="82"/>
      <c r="J52" s="82"/>
      <c r="K52" s="82"/>
      <c r="L52" s="82"/>
      <c r="M52" s="82"/>
      <c r="N52" s="82"/>
      <c r="O52" s="82"/>
      <c r="P52" s="82"/>
      <c r="R52" s="82"/>
      <c r="T52" s="82"/>
      <c r="V52" s="82"/>
      <c r="W52" s="82"/>
      <c r="X52" s="82"/>
      <c r="Y52" s="82"/>
      <c r="Z52" s="82"/>
      <c r="AA52" s="82"/>
      <c r="AB52" s="93" t="s">
        <v>76</v>
      </c>
      <c r="AC52" s="82"/>
      <c r="AD52" s="82"/>
    </row>
    <row r="53" spans="1:69" ht="9" customHeight="1" x14ac:dyDescent="0.2">
      <c r="A53" s="82"/>
      <c r="B53" s="82"/>
      <c r="C53" s="82"/>
      <c r="D53" s="82"/>
      <c r="E53" s="82"/>
      <c r="F53" s="82"/>
      <c r="G53" s="82"/>
      <c r="H53" s="82"/>
      <c r="I53" s="82"/>
      <c r="J53" s="82"/>
      <c r="K53" s="82"/>
      <c r="L53" s="82"/>
      <c r="M53" s="82"/>
      <c r="N53" s="82"/>
      <c r="O53" s="82"/>
      <c r="P53" s="82"/>
      <c r="Q53" s="82"/>
      <c r="R53" s="82"/>
      <c r="T53" s="82"/>
      <c r="V53" s="82"/>
      <c r="W53" s="82"/>
      <c r="X53" s="82"/>
      <c r="Y53" s="82"/>
      <c r="Z53" s="82"/>
      <c r="AA53" s="82"/>
      <c r="AB53" s="82"/>
      <c r="AC53" s="82"/>
      <c r="AD53" s="82"/>
    </row>
    <row r="54" spans="1:69" ht="18" customHeight="1" x14ac:dyDescent="0.2">
      <c r="A54" s="208">
        <f>Finanzierungsplan!N48</f>
        <v>2027</v>
      </c>
      <c r="B54" s="208"/>
    </row>
    <row r="55" spans="1:69" s="67" customFormat="1" ht="18" customHeight="1" x14ac:dyDescent="0.2">
      <c r="A55" s="209" t="s">
        <v>48</v>
      </c>
      <c r="B55" s="209"/>
      <c r="C55" s="209"/>
      <c r="D55" s="209"/>
      <c r="E55" s="209"/>
      <c r="F55" s="210" t="s">
        <v>81</v>
      </c>
      <c r="G55" s="210"/>
      <c r="H55" s="210"/>
      <c r="I55" s="210"/>
      <c r="J55" s="210"/>
      <c r="K55" s="210" t="s">
        <v>69</v>
      </c>
      <c r="L55" s="210"/>
      <c r="M55" s="210"/>
      <c r="N55" s="210"/>
      <c r="O55" s="210"/>
      <c r="P55" s="210"/>
      <c r="Q55" s="210"/>
      <c r="R55" s="210"/>
      <c r="S55" s="210" t="s">
        <v>70</v>
      </c>
      <c r="T55" s="210"/>
      <c r="U55" s="210"/>
      <c r="V55" s="210"/>
      <c r="W55" s="210"/>
      <c r="X55" s="210" t="s">
        <v>115</v>
      </c>
      <c r="Y55" s="210"/>
      <c r="Z55" s="210"/>
      <c r="AA55" s="210"/>
      <c r="AB55" s="210"/>
      <c r="AC55" s="84"/>
      <c r="AD55" s="66"/>
      <c r="AE55" s="66"/>
      <c r="AF55" s="66"/>
      <c r="AG55" s="85"/>
      <c r="AH55" s="85"/>
      <c r="AI55" s="85"/>
      <c r="AJ55" s="85"/>
      <c r="AK55" s="85"/>
      <c r="AL55" s="85"/>
      <c r="AM55" s="85"/>
      <c r="AN55" s="85"/>
      <c r="AO55" s="85"/>
      <c r="AP55" s="85"/>
      <c r="AQ55" s="85"/>
      <c r="AR55" s="85"/>
      <c r="AS55" s="85"/>
      <c r="AT55" s="86"/>
      <c r="AU55" s="86"/>
      <c r="AV55" s="86"/>
      <c r="AW55" s="86"/>
      <c r="AX55" s="86"/>
      <c r="AY55" s="86"/>
      <c r="AZ55" s="86"/>
      <c r="BA55" s="86"/>
      <c r="BB55" s="86"/>
      <c r="BC55" s="86"/>
      <c r="BD55" s="86"/>
      <c r="BE55" s="86"/>
      <c r="BF55" s="86"/>
      <c r="BG55" s="86"/>
      <c r="BH55" s="86"/>
      <c r="BI55" s="86"/>
      <c r="BJ55" s="86"/>
      <c r="BK55" s="86"/>
      <c r="BL55" s="86"/>
      <c r="BM55" s="86"/>
      <c r="BN55" s="86"/>
      <c r="BO55" s="86"/>
      <c r="BP55" s="86"/>
      <c r="BQ55" s="86"/>
    </row>
    <row r="56" spans="1:69" s="67" customFormat="1" ht="18" customHeight="1" x14ac:dyDescent="0.2">
      <c r="A56" s="209"/>
      <c r="B56" s="209"/>
      <c r="C56" s="209"/>
      <c r="D56" s="209"/>
      <c r="E56" s="209"/>
      <c r="F56" s="210"/>
      <c r="G56" s="210"/>
      <c r="H56" s="210"/>
      <c r="I56" s="210"/>
      <c r="J56" s="210"/>
      <c r="K56" s="210"/>
      <c r="L56" s="210"/>
      <c r="M56" s="210"/>
      <c r="N56" s="210"/>
      <c r="O56" s="210"/>
      <c r="P56" s="210"/>
      <c r="Q56" s="210"/>
      <c r="R56" s="210"/>
      <c r="S56" s="210"/>
      <c r="T56" s="210"/>
      <c r="U56" s="210"/>
      <c r="V56" s="210"/>
      <c r="W56" s="210"/>
      <c r="X56" s="210"/>
      <c r="Y56" s="210"/>
      <c r="Z56" s="210"/>
      <c r="AA56" s="210"/>
      <c r="AB56" s="210"/>
      <c r="AC56" s="84"/>
      <c r="AD56" s="66"/>
      <c r="AE56" s="66"/>
      <c r="AF56" s="66"/>
      <c r="AG56" s="85"/>
      <c r="AH56" s="85"/>
      <c r="AI56" s="85"/>
      <c r="AJ56" s="85"/>
      <c r="AK56" s="85"/>
      <c r="AL56" s="85"/>
      <c r="AM56" s="85"/>
      <c r="AN56" s="85"/>
      <c r="AO56" s="85"/>
      <c r="AP56" s="85"/>
      <c r="AQ56" s="85"/>
      <c r="AR56" s="85"/>
      <c r="AS56" s="85"/>
      <c r="AT56" s="86"/>
      <c r="AU56" s="86"/>
      <c r="AV56" s="86"/>
      <c r="AW56" s="86"/>
      <c r="AX56" s="86"/>
      <c r="AY56" s="86"/>
      <c r="AZ56" s="86"/>
      <c r="BA56" s="86"/>
      <c r="BB56" s="86"/>
      <c r="BC56" s="86"/>
      <c r="BD56" s="86"/>
      <c r="BE56" s="86"/>
      <c r="BF56" s="86"/>
      <c r="BG56" s="86"/>
      <c r="BH56" s="86"/>
      <c r="BI56" s="86"/>
      <c r="BJ56" s="86"/>
      <c r="BK56" s="86"/>
      <c r="BL56" s="86"/>
      <c r="BM56" s="86"/>
      <c r="BN56" s="86"/>
      <c r="BO56" s="86"/>
      <c r="BP56" s="86"/>
      <c r="BQ56" s="86"/>
    </row>
    <row r="57" spans="1:69" s="67" customFormat="1" ht="18" customHeight="1" x14ac:dyDescent="0.2">
      <c r="A57" s="206" t="s">
        <v>54</v>
      </c>
      <c r="B57" s="206"/>
      <c r="C57" s="206"/>
      <c r="D57" s="206"/>
      <c r="E57" s="206"/>
      <c r="F57" s="207"/>
      <c r="G57" s="207"/>
      <c r="H57" s="207"/>
      <c r="I57" s="207"/>
      <c r="J57" s="207"/>
      <c r="K57" s="207"/>
      <c r="L57" s="207"/>
      <c r="M57" s="207"/>
      <c r="N57" s="207"/>
      <c r="O57" s="207"/>
      <c r="P57" s="207"/>
      <c r="Q57" s="207"/>
      <c r="R57" s="207"/>
      <c r="S57" s="207"/>
      <c r="T57" s="207"/>
      <c r="U57" s="207"/>
      <c r="V57" s="207"/>
      <c r="W57" s="207"/>
      <c r="X57" s="204" t="str">
        <f>IF(OR($M$23="",$M$15="",SUM(F57:W57)=0),"",IFERROR(ROUND((F57+K57+S57)*$M$23/$M$15,2),""))</f>
        <v/>
      </c>
      <c r="Y57" s="204"/>
      <c r="Z57" s="204"/>
      <c r="AA57" s="204"/>
      <c r="AB57" s="204"/>
      <c r="AC57" s="87"/>
      <c r="AD57" s="66"/>
      <c r="AE57" s="66"/>
      <c r="AF57" s="66"/>
      <c r="AG57" s="85"/>
      <c r="AH57" s="85"/>
      <c r="AI57" s="85"/>
      <c r="AJ57" s="85"/>
      <c r="AK57" s="88"/>
      <c r="AL57" s="88"/>
      <c r="AM57" s="85"/>
      <c r="AN57" s="85"/>
      <c r="AO57" s="85"/>
      <c r="AP57" s="85"/>
      <c r="AQ57" s="85"/>
      <c r="AR57" s="85"/>
      <c r="AS57" s="85"/>
      <c r="AT57" s="86"/>
      <c r="AU57" s="86"/>
      <c r="AV57" s="86"/>
      <c r="AW57" s="86"/>
      <c r="AX57" s="86"/>
      <c r="AY57" s="86"/>
      <c r="AZ57" s="86"/>
      <c r="BA57" s="86"/>
      <c r="BB57" s="86"/>
      <c r="BC57" s="86"/>
      <c r="BD57" s="86"/>
      <c r="BE57" s="86"/>
      <c r="BF57" s="86"/>
      <c r="BG57" s="86"/>
      <c r="BH57" s="86"/>
      <c r="BI57" s="86"/>
      <c r="BJ57" s="86"/>
      <c r="BK57" s="86"/>
      <c r="BL57" s="86"/>
      <c r="BM57" s="86"/>
      <c r="BN57" s="86"/>
      <c r="BO57" s="86"/>
      <c r="BP57" s="86"/>
      <c r="BQ57" s="86"/>
    </row>
    <row r="58" spans="1:69" s="67" customFormat="1" ht="18" customHeight="1" x14ac:dyDescent="0.2">
      <c r="A58" s="206" t="s">
        <v>55</v>
      </c>
      <c r="B58" s="206"/>
      <c r="C58" s="206"/>
      <c r="D58" s="206"/>
      <c r="E58" s="206"/>
      <c r="F58" s="207"/>
      <c r="G58" s="207"/>
      <c r="H58" s="207"/>
      <c r="I58" s="207"/>
      <c r="J58" s="207"/>
      <c r="K58" s="207"/>
      <c r="L58" s="207"/>
      <c r="M58" s="207"/>
      <c r="N58" s="207"/>
      <c r="O58" s="207"/>
      <c r="P58" s="207"/>
      <c r="Q58" s="207"/>
      <c r="R58" s="207"/>
      <c r="S58" s="207"/>
      <c r="T58" s="207"/>
      <c r="U58" s="207"/>
      <c r="V58" s="207"/>
      <c r="W58" s="207"/>
      <c r="X58" s="204" t="str">
        <f t="shared" ref="X58:X68" si="1">IF(OR($M$23="",$M$15="",SUM(F58:W58)=0),"",IFERROR(ROUND((F58+K58+S58)*$M$23/$M$15,2),""))</f>
        <v/>
      </c>
      <c r="Y58" s="204"/>
      <c r="Z58" s="204"/>
      <c r="AA58" s="204"/>
      <c r="AB58" s="204"/>
      <c r="AC58" s="87"/>
      <c r="AD58" s="66"/>
      <c r="AE58" s="66"/>
      <c r="AF58" s="66"/>
      <c r="AG58" s="85"/>
      <c r="AH58" s="85"/>
      <c r="AI58" s="85"/>
      <c r="AJ58" s="85"/>
      <c r="AK58" s="88"/>
      <c r="AL58" s="88"/>
      <c r="AM58" s="85"/>
      <c r="AN58" s="85"/>
      <c r="AO58" s="85"/>
      <c r="AP58" s="85"/>
      <c r="AQ58" s="85"/>
      <c r="AR58" s="85"/>
      <c r="AS58" s="85"/>
      <c r="AT58" s="86"/>
      <c r="AU58" s="86"/>
      <c r="AV58" s="86"/>
      <c r="AW58" s="86"/>
      <c r="AX58" s="86"/>
      <c r="AY58" s="86"/>
      <c r="AZ58" s="86"/>
      <c r="BA58" s="86"/>
      <c r="BB58" s="86"/>
      <c r="BC58" s="86"/>
      <c r="BD58" s="86"/>
      <c r="BE58" s="86"/>
      <c r="BF58" s="86"/>
      <c r="BG58" s="86"/>
      <c r="BH58" s="86"/>
      <c r="BI58" s="86"/>
      <c r="BJ58" s="86"/>
      <c r="BK58" s="86"/>
      <c r="BL58" s="86"/>
      <c r="BM58" s="86"/>
      <c r="BN58" s="86"/>
      <c r="BO58" s="86"/>
      <c r="BP58" s="86"/>
      <c r="BQ58" s="86"/>
    </row>
    <row r="59" spans="1:69" s="67" customFormat="1" ht="18" customHeight="1" x14ac:dyDescent="0.2">
      <c r="A59" s="206" t="s">
        <v>56</v>
      </c>
      <c r="B59" s="206"/>
      <c r="C59" s="206"/>
      <c r="D59" s="206"/>
      <c r="E59" s="206"/>
      <c r="F59" s="207"/>
      <c r="G59" s="207"/>
      <c r="H59" s="207"/>
      <c r="I59" s="207"/>
      <c r="J59" s="207"/>
      <c r="K59" s="207"/>
      <c r="L59" s="207"/>
      <c r="M59" s="207"/>
      <c r="N59" s="207"/>
      <c r="O59" s="207"/>
      <c r="P59" s="207"/>
      <c r="Q59" s="207"/>
      <c r="R59" s="207"/>
      <c r="S59" s="207"/>
      <c r="T59" s="207"/>
      <c r="U59" s="207"/>
      <c r="V59" s="207"/>
      <c r="W59" s="207"/>
      <c r="X59" s="204" t="str">
        <f t="shared" si="1"/>
        <v/>
      </c>
      <c r="Y59" s="204"/>
      <c r="Z59" s="204"/>
      <c r="AA59" s="204"/>
      <c r="AB59" s="204"/>
      <c r="AC59" s="87"/>
      <c r="AD59" s="66"/>
      <c r="AE59" s="66"/>
      <c r="AF59" s="66"/>
      <c r="AG59" s="85"/>
      <c r="AH59" s="85"/>
      <c r="AI59" s="85"/>
      <c r="AJ59" s="85"/>
      <c r="AK59" s="88"/>
      <c r="AL59" s="88"/>
      <c r="AM59" s="85"/>
      <c r="AN59" s="85"/>
      <c r="AO59" s="85"/>
      <c r="AP59" s="85"/>
      <c r="AQ59" s="85"/>
      <c r="AR59" s="85"/>
      <c r="AS59" s="85"/>
      <c r="AT59" s="86"/>
      <c r="AU59" s="86"/>
      <c r="AV59" s="86"/>
      <c r="AW59" s="86"/>
      <c r="AX59" s="86"/>
      <c r="AY59" s="86"/>
      <c r="AZ59" s="86"/>
      <c r="BA59" s="86"/>
      <c r="BB59" s="86"/>
      <c r="BC59" s="86"/>
      <c r="BD59" s="86"/>
      <c r="BE59" s="86"/>
      <c r="BF59" s="86"/>
      <c r="BG59" s="86"/>
      <c r="BH59" s="86"/>
      <c r="BI59" s="86"/>
      <c r="BJ59" s="86"/>
      <c r="BK59" s="86"/>
      <c r="BL59" s="86"/>
      <c r="BM59" s="86"/>
      <c r="BN59" s="86"/>
      <c r="BO59" s="86"/>
      <c r="BP59" s="86"/>
      <c r="BQ59" s="86"/>
    </row>
    <row r="60" spans="1:69" s="67" customFormat="1" ht="18" customHeight="1" x14ac:dyDescent="0.2">
      <c r="A60" s="206" t="s">
        <v>57</v>
      </c>
      <c r="B60" s="206"/>
      <c r="C60" s="206"/>
      <c r="D60" s="206"/>
      <c r="E60" s="206"/>
      <c r="F60" s="207"/>
      <c r="G60" s="207"/>
      <c r="H60" s="207"/>
      <c r="I60" s="207"/>
      <c r="J60" s="207"/>
      <c r="K60" s="207"/>
      <c r="L60" s="207"/>
      <c r="M60" s="207"/>
      <c r="N60" s="207"/>
      <c r="O60" s="207"/>
      <c r="P60" s="207"/>
      <c r="Q60" s="207"/>
      <c r="R60" s="207"/>
      <c r="S60" s="207"/>
      <c r="T60" s="207"/>
      <c r="U60" s="207"/>
      <c r="V60" s="207"/>
      <c r="W60" s="207"/>
      <c r="X60" s="204" t="str">
        <f t="shared" si="1"/>
        <v/>
      </c>
      <c r="Y60" s="204"/>
      <c r="Z60" s="204"/>
      <c r="AA60" s="204"/>
      <c r="AB60" s="204"/>
      <c r="AC60" s="87"/>
      <c r="AD60" s="66"/>
      <c r="AE60" s="66"/>
      <c r="AF60" s="66"/>
      <c r="AG60" s="85"/>
      <c r="AH60" s="85"/>
      <c r="AI60" s="85"/>
      <c r="AJ60" s="85"/>
      <c r="AK60" s="88"/>
      <c r="AL60" s="88"/>
      <c r="AM60" s="85"/>
      <c r="AN60" s="85"/>
      <c r="AO60" s="85"/>
      <c r="AP60" s="85"/>
      <c r="AQ60" s="85"/>
      <c r="AR60" s="85"/>
      <c r="AS60" s="85"/>
      <c r="AT60" s="86"/>
      <c r="AU60" s="86"/>
      <c r="AV60" s="86"/>
      <c r="AW60" s="86"/>
      <c r="AX60" s="86"/>
      <c r="AY60" s="86"/>
      <c r="AZ60" s="86"/>
      <c r="BA60" s="86"/>
      <c r="BB60" s="86"/>
      <c r="BC60" s="86"/>
      <c r="BD60" s="86"/>
      <c r="BE60" s="86"/>
      <c r="BF60" s="86"/>
      <c r="BG60" s="86"/>
      <c r="BH60" s="86"/>
      <c r="BI60" s="86"/>
      <c r="BJ60" s="86"/>
      <c r="BK60" s="86"/>
      <c r="BL60" s="86"/>
      <c r="BM60" s="86"/>
      <c r="BN60" s="86"/>
      <c r="BO60" s="86"/>
      <c r="BP60" s="86"/>
      <c r="BQ60" s="86"/>
    </row>
    <row r="61" spans="1:69" s="67" customFormat="1" ht="18" customHeight="1" x14ac:dyDescent="0.2">
      <c r="A61" s="206" t="s">
        <v>58</v>
      </c>
      <c r="B61" s="206"/>
      <c r="C61" s="206"/>
      <c r="D61" s="206"/>
      <c r="E61" s="206"/>
      <c r="F61" s="207"/>
      <c r="G61" s="207"/>
      <c r="H61" s="207"/>
      <c r="I61" s="207"/>
      <c r="J61" s="207"/>
      <c r="K61" s="207"/>
      <c r="L61" s="207"/>
      <c r="M61" s="207"/>
      <c r="N61" s="207"/>
      <c r="O61" s="207"/>
      <c r="P61" s="207"/>
      <c r="Q61" s="207"/>
      <c r="R61" s="207"/>
      <c r="S61" s="207"/>
      <c r="T61" s="207"/>
      <c r="U61" s="207"/>
      <c r="V61" s="207"/>
      <c r="W61" s="207"/>
      <c r="X61" s="204" t="str">
        <f t="shared" si="1"/>
        <v/>
      </c>
      <c r="Y61" s="204"/>
      <c r="Z61" s="204"/>
      <c r="AA61" s="204"/>
      <c r="AB61" s="204"/>
      <c r="AC61" s="87"/>
      <c r="AD61" s="66"/>
      <c r="AE61" s="66"/>
      <c r="AF61" s="66"/>
      <c r="AG61" s="85"/>
      <c r="AH61" s="85"/>
      <c r="AI61" s="85"/>
      <c r="AJ61" s="85"/>
      <c r="AK61" s="88"/>
      <c r="AL61" s="88"/>
      <c r="AM61" s="85"/>
      <c r="AN61" s="85"/>
      <c r="AO61" s="85"/>
      <c r="AP61" s="85"/>
      <c r="AQ61" s="85"/>
      <c r="AR61" s="85"/>
      <c r="AS61" s="85"/>
      <c r="AT61" s="86"/>
      <c r="AU61" s="86"/>
      <c r="AV61" s="86"/>
      <c r="AW61" s="86"/>
      <c r="AX61" s="86"/>
      <c r="AY61" s="86"/>
      <c r="AZ61" s="86"/>
      <c r="BA61" s="86"/>
      <c r="BB61" s="86"/>
      <c r="BC61" s="86"/>
      <c r="BD61" s="86"/>
      <c r="BE61" s="86"/>
      <c r="BF61" s="86"/>
      <c r="BG61" s="86"/>
      <c r="BH61" s="86"/>
      <c r="BI61" s="86"/>
      <c r="BJ61" s="86"/>
      <c r="BK61" s="86"/>
      <c r="BL61" s="86"/>
      <c r="BM61" s="86"/>
      <c r="BN61" s="86"/>
      <c r="BO61" s="86"/>
      <c r="BP61" s="86"/>
      <c r="BQ61" s="86"/>
    </row>
    <row r="62" spans="1:69" s="67" customFormat="1" ht="18" customHeight="1" x14ac:dyDescent="0.2">
      <c r="A62" s="206" t="s">
        <v>59</v>
      </c>
      <c r="B62" s="206"/>
      <c r="C62" s="206"/>
      <c r="D62" s="206"/>
      <c r="E62" s="206"/>
      <c r="F62" s="207"/>
      <c r="G62" s="207"/>
      <c r="H62" s="207"/>
      <c r="I62" s="207"/>
      <c r="J62" s="207"/>
      <c r="K62" s="207"/>
      <c r="L62" s="207"/>
      <c r="M62" s="207"/>
      <c r="N62" s="207"/>
      <c r="O62" s="207"/>
      <c r="P62" s="207"/>
      <c r="Q62" s="207"/>
      <c r="R62" s="207"/>
      <c r="S62" s="207"/>
      <c r="T62" s="207"/>
      <c r="U62" s="207"/>
      <c r="V62" s="207"/>
      <c r="W62" s="207"/>
      <c r="X62" s="204" t="str">
        <f t="shared" si="1"/>
        <v/>
      </c>
      <c r="Y62" s="204"/>
      <c r="Z62" s="204"/>
      <c r="AA62" s="204"/>
      <c r="AB62" s="204"/>
      <c r="AC62" s="87"/>
      <c r="AD62" s="66"/>
      <c r="AE62" s="66"/>
      <c r="AF62" s="66"/>
      <c r="AG62" s="85"/>
      <c r="AH62" s="85"/>
      <c r="AI62" s="85"/>
      <c r="AJ62" s="85"/>
      <c r="AK62" s="88"/>
      <c r="AL62" s="88"/>
      <c r="AM62" s="85"/>
      <c r="AN62" s="85"/>
      <c r="AO62" s="85"/>
      <c r="AP62" s="85"/>
      <c r="AQ62" s="85"/>
      <c r="AR62" s="85"/>
      <c r="AS62" s="85"/>
      <c r="AT62" s="86"/>
      <c r="AU62" s="86"/>
      <c r="AV62" s="86"/>
      <c r="AW62" s="86"/>
      <c r="AX62" s="86"/>
      <c r="AY62" s="86"/>
      <c r="AZ62" s="86"/>
      <c r="BA62" s="86"/>
      <c r="BB62" s="86"/>
      <c r="BC62" s="86"/>
      <c r="BD62" s="86"/>
      <c r="BE62" s="86"/>
      <c r="BF62" s="86"/>
      <c r="BG62" s="86"/>
      <c r="BH62" s="86"/>
      <c r="BI62" s="86"/>
      <c r="BJ62" s="86"/>
      <c r="BK62" s="86"/>
      <c r="BL62" s="86"/>
      <c r="BM62" s="86"/>
      <c r="BN62" s="86"/>
      <c r="BO62" s="86"/>
      <c r="BP62" s="86"/>
      <c r="BQ62" s="86"/>
    </row>
    <row r="63" spans="1:69" s="67" customFormat="1" ht="18" customHeight="1" x14ac:dyDescent="0.2">
      <c r="A63" s="206" t="s">
        <v>60</v>
      </c>
      <c r="B63" s="206"/>
      <c r="C63" s="206"/>
      <c r="D63" s="206"/>
      <c r="E63" s="206"/>
      <c r="F63" s="207"/>
      <c r="G63" s="207"/>
      <c r="H63" s="207"/>
      <c r="I63" s="207"/>
      <c r="J63" s="207"/>
      <c r="K63" s="207"/>
      <c r="L63" s="207"/>
      <c r="M63" s="207"/>
      <c r="N63" s="207"/>
      <c r="O63" s="207"/>
      <c r="P63" s="207"/>
      <c r="Q63" s="207"/>
      <c r="R63" s="207"/>
      <c r="S63" s="207"/>
      <c r="T63" s="207"/>
      <c r="U63" s="207"/>
      <c r="V63" s="207"/>
      <c r="W63" s="207"/>
      <c r="X63" s="204" t="str">
        <f t="shared" si="1"/>
        <v/>
      </c>
      <c r="Y63" s="204"/>
      <c r="Z63" s="204"/>
      <c r="AA63" s="204"/>
      <c r="AB63" s="204"/>
      <c r="AC63" s="87"/>
      <c r="AD63" s="66"/>
      <c r="AE63" s="66"/>
      <c r="AF63" s="66"/>
      <c r="AG63" s="85"/>
      <c r="AH63" s="85"/>
      <c r="AI63" s="85"/>
      <c r="AJ63" s="85"/>
      <c r="AK63" s="88"/>
      <c r="AL63" s="88"/>
      <c r="AM63" s="85"/>
      <c r="AN63" s="85"/>
      <c r="AO63" s="85"/>
      <c r="AP63" s="85"/>
      <c r="AQ63" s="85"/>
      <c r="AR63" s="85"/>
      <c r="AS63" s="85"/>
      <c r="AT63" s="86"/>
      <c r="AU63" s="86"/>
      <c r="AV63" s="86"/>
      <c r="AW63" s="86"/>
      <c r="AX63" s="86"/>
      <c r="AY63" s="86"/>
      <c r="AZ63" s="86"/>
      <c r="BA63" s="86"/>
      <c r="BB63" s="86"/>
      <c r="BC63" s="86"/>
      <c r="BD63" s="86"/>
      <c r="BE63" s="86"/>
      <c r="BF63" s="86"/>
      <c r="BG63" s="86"/>
      <c r="BH63" s="86"/>
      <c r="BI63" s="86"/>
      <c r="BJ63" s="86"/>
      <c r="BK63" s="86"/>
      <c r="BL63" s="86"/>
      <c r="BM63" s="86"/>
      <c r="BN63" s="86"/>
      <c r="BO63" s="86"/>
      <c r="BP63" s="86"/>
      <c r="BQ63" s="86"/>
    </row>
    <row r="64" spans="1:69" s="67" customFormat="1" ht="18" customHeight="1" x14ac:dyDescent="0.2">
      <c r="A64" s="206" t="s">
        <v>61</v>
      </c>
      <c r="B64" s="206"/>
      <c r="C64" s="206"/>
      <c r="D64" s="206"/>
      <c r="E64" s="206"/>
      <c r="F64" s="207"/>
      <c r="G64" s="207"/>
      <c r="H64" s="207"/>
      <c r="I64" s="207"/>
      <c r="J64" s="207"/>
      <c r="K64" s="207"/>
      <c r="L64" s="207"/>
      <c r="M64" s="207"/>
      <c r="N64" s="207"/>
      <c r="O64" s="207"/>
      <c r="P64" s="207"/>
      <c r="Q64" s="207"/>
      <c r="R64" s="207"/>
      <c r="S64" s="207"/>
      <c r="T64" s="207"/>
      <c r="U64" s="207"/>
      <c r="V64" s="207"/>
      <c r="W64" s="207"/>
      <c r="X64" s="204" t="str">
        <f t="shared" si="1"/>
        <v/>
      </c>
      <c r="Y64" s="204"/>
      <c r="Z64" s="204"/>
      <c r="AA64" s="204"/>
      <c r="AB64" s="204"/>
      <c r="AC64" s="87"/>
      <c r="AD64" s="66"/>
      <c r="AE64" s="66"/>
      <c r="AF64" s="66"/>
      <c r="AG64" s="85"/>
      <c r="AH64" s="85"/>
      <c r="AI64" s="85"/>
      <c r="AJ64" s="85"/>
      <c r="AK64" s="88"/>
      <c r="AL64" s="88"/>
      <c r="AM64" s="85"/>
      <c r="AN64" s="85"/>
      <c r="AO64" s="85"/>
      <c r="AP64" s="85"/>
      <c r="AQ64" s="85"/>
      <c r="AR64" s="85"/>
      <c r="AS64" s="85"/>
      <c r="AT64" s="86"/>
      <c r="AU64" s="86"/>
      <c r="AV64" s="86"/>
      <c r="AW64" s="86"/>
      <c r="AX64" s="86"/>
      <c r="AY64" s="86"/>
      <c r="AZ64" s="86"/>
      <c r="BA64" s="86"/>
      <c r="BB64" s="86"/>
      <c r="BC64" s="86"/>
      <c r="BD64" s="86"/>
      <c r="BE64" s="86"/>
      <c r="BF64" s="86"/>
      <c r="BG64" s="86"/>
      <c r="BH64" s="86"/>
      <c r="BI64" s="86"/>
      <c r="BJ64" s="86"/>
      <c r="BK64" s="86"/>
      <c r="BL64" s="86"/>
      <c r="BM64" s="86"/>
      <c r="BN64" s="86"/>
      <c r="BO64" s="86"/>
      <c r="BP64" s="86"/>
      <c r="BQ64" s="86"/>
    </row>
    <row r="65" spans="1:69" s="67" customFormat="1" ht="18" customHeight="1" x14ac:dyDescent="0.2">
      <c r="A65" s="206" t="s">
        <v>62</v>
      </c>
      <c r="B65" s="206"/>
      <c r="C65" s="206"/>
      <c r="D65" s="206"/>
      <c r="E65" s="206"/>
      <c r="F65" s="207"/>
      <c r="G65" s="207"/>
      <c r="H65" s="207"/>
      <c r="I65" s="207"/>
      <c r="J65" s="207"/>
      <c r="K65" s="207"/>
      <c r="L65" s="207"/>
      <c r="M65" s="207"/>
      <c r="N65" s="207"/>
      <c r="O65" s="207"/>
      <c r="P65" s="207"/>
      <c r="Q65" s="207"/>
      <c r="R65" s="207"/>
      <c r="S65" s="207"/>
      <c r="T65" s="207"/>
      <c r="U65" s="207"/>
      <c r="V65" s="207"/>
      <c r="W65" s="207"/>
      <c r="X65" s="204" t="str">
        <f t="shared" si="1"/>
        <v/>
      </c>
      <c r="Y65" s="204"/>
      <c r="Z65" s="204"/>
      <c r="AA65" s="204"/>
      <c r="AB65" s="204"/>
      <c r="AC65" s="87"/>
      <c r="AD65" s="66"/>
      <c r="AE65" s="66"/>
      <c r="AF65" s="66"/>
      <c r="AG65" s="85"/>
      <c r="AH65" s="85"/>
      <c r="AI65" s="85"/>
      <c r="AJ65" s="85"/>
      <c r="AK65" s="88"/>
      <c r="AL65" s="88"/>
      <c r="AM65" s="85"/>
      <c r="AN65" s="85"/>
      <c r="AO65" s="85"/>
      <c r="AP65" s="85"/>
      <c r="AQ65" s="85"/>
      <c r="AR65" s="85"/>
      <c r="AS65" s="85"/>
      <c r="AT65" s="86"/>
      <c r="AU65" s="86"/>
      <c r="AV65" s="86"/>
      <c r="AW65" s="86"/>
      <c r="AX65" s="86"/>
      <c r="AY65" s="86"/>
      <c r="AZ65" s="86"/>
      <c r="BA65" s="86"/>
      <c r="BB65" s="86"/>
      <c r="BC65" s="86"/>
      <c r="BD65" s="86"/>
      <c r="BE65" s="86"/>
      <c r="BF65" s="86"/>
      <c r="BG65" s="86"/>
      <c r="BH65" s="86"/>
      <c r="BI65" s="86"/>
      <c r="BJ65" s="86"/>
      <c r="BK65" s="86"/>
      <c r="BL65" s="86"/>
      <c r="BM65" s="86"/>
      <c r="BN65" s="86"/>
      <c r="BO65" s="86"/>
      <c r="BP65" s="86"/>
      <c r="BQ65" s="86"/>
    </row>
    <row r="66" spans="1:69" s="67" customFormat="1" ht="18" customHeight="1" x14ac:dyDescent="0.2">
      <c r="A66" s="206" t="s">
        <v>63</v>
      </c>
      <c r="B66" s="206"/>
      <c r="C66" s="206"/>
      <c r="D66" s="206"/>
      <c r="E66" s="206"/>
      <c r="F66" s="207"/>
      <c r="G66" s="207"/>
      <c r="H66" s="207"/>
      <c r="I66" s="207"/>
      <c r="J66" s="207"/>
      <c r="K66" s="207"/>
      <c r="L66" s="207"/>
      <c r="M66" s="207"/>
      <c r="N66" s="207"/>
      <c r="O66" s="207"/>
      <c r="P66" s="207"/>
      <c r="Q66" s="207"/>
      <c r="R66" s="207"/>
      <c r="S66" s="207"/>
      <c r="T66" s="207"/>
      <c r="U66" s="207"/>
      <c r="V66" s="207"/>
      <c r="W66" s="207"/>
      <c r="X66" s="204" t="str">
        <f t="shared" si="1"/>
        <v/>
      </c>
      <c r="Y66" s="204"/>
      <c r="Z66" s="204"/>
      <c r="AA66" s="204"/>
      <c r="AB66" s="204"/>
      <c r="AC66" s="87"/>
      <c r="AD66" s="66"/>
      <c r="AE66" s="66"/>
      <c r="AF66" s="66"/>
      <c r="AG66" s="85"/>
      <c r="AH66" s="85"/>
      <c r="AI66" s="85"/>
      <c r="AJ66" s="85"/>
      <c r="AK66" s="88"/>
      <c r="AL66" s="88"/>
      <c r="AM66" s="85"/>
      <c r="AN66" s="85"/>
      <c r="AO66" s="85"/>
      <c r="AP66" s="85"/>
      <c r="AQ66" s="85"/>
      <c r="AR66" s="85"/>
      <c r="AS66" s="85"/>
      <c r="AT66" s="86"/>
      <c r="AU66" s="86"/>
      <c r="AV66" s="86"/>
      <c r="AW66" s="86"/>
      <c r="AX66" s="86"/>
      <c r="AY66" s="86"/>
      <c r="AZ66" s="86"/>
      <c r="BA66" s="86"/>
      <c r="BB66" s="86"/>
      <c r="BC66" s="86"/>
      <c r="BD66" s="86"/>
      <c r="BE66" s="86"/>
      <c r="BF66" s="86"/>
      <c r="BG66" s="86"/>
      <c r="BH66" s="86"/>
      <c r="BI66" s="86"/>
      <c r="BJ66" s="86"/>
      <c r="BK66" s="86"/>
      <c r="BL66" s="86"/>
      <c r="BM66" s="86"/>
      <c r="BN66" s="86"/>
      <c r="BO66" s="86"/>
      <c r="BP66" s="86"/>
      <c r="BQ66" s="86"/>
    </row>
    <row r="67" spans="1:69" s="67" customFormat="1" ht="18" customHeight="1" x14ac:dyDescent="0.2">
      <c r="A67" s="206" t="s">
        <v>64</v>
      </c>
      <c r="B67" s="206"/>
      <c r="C67" s="206"/>
      <c r="D67" s="206"/>
      <c r="E67" s="206"/>
      <c r="F67" s="207"/>
      <c r="G67" s="207"/>
      <c r="H67" s="207"/>
      <c r="I67" s="207"/>
      <c r="J67" s="207"/>
      <c r="K67" s="207"/>
      <c r="L67" s="207"/>
      <c r="M67" s="207"/>
      <c r="N67" s="207"/>
      <c r="O67" s="207"/>
      <c r="P67" s="207"/>
      <c r="Q67" s="207"/>
      <c r="R67" s="207"/>
      <c r="S67" s="207"/>
      <c r="T67" s="207"/>
      <c r="U67" s="207"/>
      <c r="V67" s="207"/>
      <c r="W67" s="207"/>
      <c r="X67" s="204" t="str">
        <f t="shared" si="1"/>
        <v/>
      </c>
      <c r="Y67" s="204"/>
      <c r="Z67" s="204"/>
      <c r="AA67" s="204"/>
      <c r="AB67" s="204"/>
      <c r="AC67" s="87"/>
      <c r="AD67" s="66"/>
      <c r="AE67" s="66"/>
      <c r="AF67" s="66"/>
      <c r="AG67" s="85"/>
      <c r="AH67" s="85"/>
      <c r="AI67" s="85"/>
      <c r="AJ67" s="85"/>
      <c r="AK67" s="88"/>
      <c r="AL67" s="88"/>
      <c r="AM67" s="85"/>
      <c r="AN67" s="85"/>
      <c r="AO67" s="85"/>
      <c r="AP67" s="85"/>
      <c r="AQ67" s="85"/>
      <c r="AR67" s="85"/>
      <c r="AS67" s="85"/>
      <c r="AT67" s="86"/>
      <c r="AU67" s="86"/>
      <c r="AV67" s="86"/>
      <c r="AW67" s="86"/>
      <c r="AX67" s="86"/>
      <c r="AY67" s="86"/>
      <c r="AZ67" s="86"/>
      <c r="BA67" s="86"/>
      <c r="BB67" s="86"/>
      <c r="BC67" s="86"/>
      <c r="BD67" s="86"/>
      <c r="BE67" s="86"/>
      <c r="BF67" s="86"/>
      <c r="BG67" s="86"/>
      <c r="BH67" s="86"/>
      <c r="BI67" s="86"/>
      <c r="BJ67" s="86"/>
      <c r="BK67" s="86"/>
      <c r="BL67" s="86"/>
      <c r="BM67" s="86"/>
      <c r="BN67" s="86"/>
      <c r="BO67" s="86"/>
      <c r="BP67" s="86"/>
      <c r="BQ67" s="86"/>
    </row>
    <row r="68" spans="1:69" s="67" customFormat="1" ht="18" customHeight="1" x14ac:dyDescent="0.2">
      <c r="A68" s="206" t="s">
        <v>65</v>
      </c>
      <c r="B68" s="206"/>
      <c r="C68" s="206"/>
      <c r="D68" s="206"/>
      <c r="E68" s="206"/>
      <c r="F68" s="207"/>
      <c r="G68" s="207"/>
      <c r="H68" s="207"/>
      <c r="I68" s="207"/>
      <c r="J68" s="207"/>
      <c r="K68" s="207"/>
      <c r="L68" s="207"/>
      <c r="M68" s="207"/>
      <c r="N68" s="207"/>
      <c r="O68" s="207"/>
      <c r="P68" s="207"/>
      <c r="Q68" s="207"/>
      <c r="R68" s="207"/>
      <c r="S68" s="207"/>
      <c r="T68" s="207"/>
      <c r="U68" s="207"/>
      <c r="V68" s="207"/>
      <c r="W68" s="207"/>
      <c r="X68" s="204" t="str">
        <f t="shared" si="1"/>
        <v/>
      </c>
      <c r="Y68" s="204"/>
      <c r="Z68" s="204"/>
      <c r="AA68" s="204"/>
      <c r="AB68" s="204"/>
      <c r="AC68" s="87"/>
      <c r="AD68" s="66"/>
      <c r="AE68" s="66"/>
      <c r="AF68" s="66"/>
      <c r="AG68" s="85"/>
      <c r="AH68" s="85"/>
      <c r="AI68" s="85"/>
      <c r="AJ68" s="85"/>
      <c r="AK68" s="88"/>
      <c r="AL68" s="88"/>
      <c r="AM68" s="85"/>
      <c r="AN68" s="85"/>
      <c r="AO68" s="85"/>
      <c r="AP68" s="85"/>
      <c r="AQ68" s="85"/>
      <c r="AR68" s="85"/>
      <c r="AS68" s="85"/>
      <c r="AT68" s="86"/>
      <c r="AU68" s="86"/>
      <c r="AV68" s="86"/>
      <c r="AW68" s="86"/>
      <c r="AX68" s="86"/>
      <c r="AY68" s="86"/>
      <c r="AZ68" s="86"/>
      <c r="BA68" s="86"/>
      <c r="BB68" s="86"/>
      <c r="BC68" s="86"/>
      <c r="BD68" s="86"/>
      <c r="BE68" s="86"/>
      <c r="BF68" s="86"/>
      <c r="BG68" s="86"/>
      <c r="BH68" s="86"/>
      <c r="BI68" s="86"/>
      <c r="BJ68" s="86"/>
      <c r="BK68" s="86"/>
      <c r="BL68" s="86"/>
      <c r="BM68" s="86"/>
      <c r="BN68" s="86"/>
      <c r="BO68" s="86"/>
      <c r="BP68" s="86"/>
      <c r="BQ68" s="86"/>
    </row>
    <row r="69" spans="1:69" s="67" customFormat="1" ht="18" customHeight="1" x14ac:dyDescent="0.2">
      <c r="A69" s="203" t="s">
        <v>66</v>
      </c>
      <c r="B69" s="203"/>
      <c r="C69" s="203"/>
      <c r="D69" s="203"/>
      <c r="E69" s="203"/>
      <c r="F69" s="203"/>
      <c r="G69" s="203"/>
      <c r="H69" s="203"/>
      <c r="I69" s="203"/>
      <c r="J69" s="203"/>
      <c r="K69" s="203"/>
      <c r="L69" s="203"/>
      <c r="M69" s="203"/>
      <c r="N69" s="203"/>
      <c r="O69" s="203"/>
      <c r="P69" s="203"/>
      <c r="Q69" s="203"/>
      <c r="R69" s="203"/>
      <c r="S69" s="203"/>
      <c r="T69" s="203"/>
      <c r="U69" s="203"/>
      <c r="V69" s="203"/>
      <c r="W69" s="203"/>
      <c r="X69" s="204" t="str">
        <f>IF(SUM(X57:AB68)=0,"",SUM(X57:AB68))</f>
        <v/>
      </c>
      <c r="Y69" s="204"/>
      <c r="Z69" s="204"/>
      <c r="AA69" s="204"/>
      <c r="AB69" s="204"/>
      <c r="AC69" s="89"/>
      <c r="AD69" s="66"/>
      <c r="AE69" s="66"/>
      <c r="AF69" s="66"/>
      <c r="AK69" s="90"/>
      <c r="AL69" s="90"/>
      <c r="AM69" s="90"/>
      <c r="AN69" s="90"/>
    </row>
    <row r="70" spans="1:69" s="67" customFormat="1" ht="18" customHeight="1" x14ac:dyDescent="0.2">
      <c r="A70" s="203" t="s">
        <v>87</v>
      </c>
      <c r="B70" s="203"/>
      <c r="C70" s="203"/>
      <c r="D70" s="203"/>
      <c r="E70" s="203"/>
      <c r="F70" s="203"/>
      <c r="G70" s="203"/>
      <c r="H70" s="203"/>
      <c r="I70" s="203"/>
      <c r="J70" s="203"/>
      <c r="K70" s="203"/>
      <c r="L70" s="203"/>
      <c r="M70" s="203"/>
      <c r="N70" s="203"/>
      <c r="O70" s="203"/>
      <c r="P70" s="203"/>
      <c r="Q70" s="203"/>
      <c r="R70" s="203"/>
      <c r="S70" s="203"/>
      <c r="T70" s="203"/>
      <c r="U70" s="203"/>
      <c r="V70" s="203"/>
      <c r="W70" s="203"/>
      <c r="X70" s="204" t="str">
        <f>IFERROR(ROUND(X69*0.22,2),"")</f>
        <v/>
      </c>
      <c r="Y70" s="204"/>
      <c r="Z70" s="204"/>
      <c r="AA70" s="204"/>
      <c r="AB70" s="204"/>
      <c r="AC70" s="89"/>
      <c r="AD70" s="66"/>
      <c r="AE70" s="66"/>
      <c r="AF70" s="66"/>
      <c r="AG70" s="90"/>
      <c r="AH70" s="90"/>
      <c r="AI70" s="90"/>
      <c r="AJ70" s="90"/>
    </row>
    <row r="71" spans="1:69" s="67" customFormat="1" ht="18" customHeight="1" x14ac:dyDescent="0.2">
      <c r="A71" s="203" t="s">
        <v>67</v>
      </c>
      <c r="B71" s="203"/>
      <c r="C71" s="203"/>
      <c r="D71" s="203"/>
      <c r="E71" s="203"/>
      <c r="F71" s="203"/>
      <c r="G71" s="203"/>
      <c r="H71" s="203"/>
      <c r="I71" s="203"/>
      <c r="J71" s="203"/>
      <c r="K71" s="203"/>
      <c r="L71" s="203"/>
      <c r="M71" s="203"/>
      <c r="N71" s="203"/>
      <c r="O71" s="203"/>
      <c r="P71" s="203"/>
      <c r="Q71" s="203"/>
      <c r="R71" s="203"/>
      <c r="S71" s="203"/>
      <c r="T71" s="203"/>
      <c r="U71" s="203"/>
      <c r="V71" s="203"/>
      <c r="W71" s="203"/>
      <c r="X71" s="204" t="str">
        <f>IFERROR(ROUND(X69*0.01,2),"")</f>
        <v/>
      </c>
      <c r="Y71" s="204"/>
      <c r="Z71" s="204"/>
      <c r="AA71" s="204"/>
      <c r="AB71" s="204"/>
      <c r="AC71" s="89"/>
      <c r="AD71" s="66"/>
      <c r="AE71" s="66"/>
      <c r="AF71" s="66"/>
      <c r="AG71" s="90"/>
      <c r="AH71" s="90"/>
      <c r="AI71" s="90"/>
      <c r="AJ71" s="90"/>
      <c r="AK71" s="90"/>
      <c r="AL71" s="90"/>
      <c r="AM71" s="90"/>
      <c r="AN71" s="90"/>
      <c r="AO71" s="90"/>
    </row>
    <row r="72" spans="1:69" s="67" customFormat="1" ht="18" customHeight="1" x14ac:dyDescent="0.2">
      <c r="A72" s="203" t="s">
        <v>33</v>
      </c>
      <c r="B72" s="203"/>
      <c r="C72" s="203"/>
      <c r="D72" s="203"/>
      <c r="E72" s="203"/>
      <c r="F72" s="203"/>
      <c r="G72" s="203"/>
      <c r="H72" s="203"/>
      <c r="I72" s="203"/>
      <c r="J72" s="203"/>
      <c r="K72" s="203"/>
      <c r="L72" s="203"/>
      <c r="M72" s="203"/>
      <c r="N72" s="203"/>
      <c r="O72" s="203"/>
      <c r="P72" s="203"/>
      <c r="Q72" s="203"/>
      <c r="R72" s="203"/>
      <c r="S72" s="203"/>
      <c r="T72" s="203"/>
      <c r="U72" s="203"/>
      <c r="V72" s="203"/>
      <c r="W72" s="203"/>
      <c r="X72" s="204" t="str">
        <f>IF(SUM(X69:AB71)=0,"",SUM(X69:AB71))</f>
        <v/>
      </c>
      <c r="Y72" s="204"/>
      <c r="Z72" s="204"/>
      <c r="AA72" s="204"/>
      <c r="AB72" s="204"/>
      <c r="AC72" s="89"/>
      <c r="AD72" s="66"/>
      <c r="AE72" s="66"/>
      <c r="AF72" s="66"/>
      <c r="AG72" s="90"/>
      <c r="AH72" s="90"/>
      <c r="AI72" s="90"/>
      <c r="AJ72" s="90"/>
      <c r="AK72" s="90"/>
      <c r="AL72" s="90"/>
      <c r="AM72" s="90"/>
      <c r="AN72" s="90"/>
      <c r="AO72" s="90"/>
    </row>
    <row r="73" spans="1:69" s="67" customFormat="1" ht="9" customHeight="1" x14ac:dyDescent="0.2">
      <c r="N73" s="94"/>
      <c r="O73" s="89"/>
      <c r="P73" s="89"/>
      <c r="Q73" s="89"/>
      <c r="R73" s="89"/>
      <c r="S73" s="95"/>
      <c r="T73" s="95"/>
      <c r="U73" s="95"/>
      <c r="V73" s="95"/>
      <c r="W73" s="95"/>
      <c r="X73" s="95"/>
      <c r="Y73" s="95"/>
      <c r="Z73" s="95"/>
      <c r="AA73" s="90"/>
      <c r="AB73" s="90"/>
      <c r="AC73" s="89"/>
      <c r="AD73" s="66"/>
      <c r="AE73" s="66"/>
      <c r="AF73" s="66"/>
      <c r="AG73" s="90"/>
      <c r="AH73" s="90"/>
      <c r="AI73" s="90"/>
      <c r="AJ73" s="90"/>
      <c r="AK73" s="90"/>
      <c r="AL73" s="90"/>
      <c r="AM73" s="90"/>
      <c r="AN73" s="90"/>
      <c r="AO73" s="90"/>
    </row>
    <row r="74" spans="1:69" ht="15" customHeight="1" x14ac:dyDescent="0.2">
      <c r="A74" s="92" t="s">
        <v>71</v>
      </c>
      <c r="B74" s="82"/>
      <c r="C74" s="82"/>
      <c r="D74" s="82"/>
      <c r="E74" s="82"/>
      <c r="F74" s="82"/>
      <c r="G74" s="82"/>
      <c r="H74" s="82"/>
      <c r="I74" s="82"/>
      <c r="J74" s="82"/>
      <c r="K74" s="82"/>
      <c r="L74" s="82"/>
      <c r="M74" s="82"/>
      <c r="N74" s="82"/>
      <c r="O74" s="82"/>
      <c r="P74" s="82"/>
      <c r="R74" s="82"/>
      <c r="T74" s="82"/>
      <c r="V74" s="82"/>
      <c r="W74" s="82"/>
      <c r="X74" s="82"/>
      <c r="Y74" s="82"/>
      <c r="Z74" s="82"/>
      <c r="AA74" s="82"/>
      <c r="AB74" s="93" t="s">
        <v>72</v>
      </c>
      <c r="AC74" s="82"/>
      <c r="AD74" s="82"/>
    </row>
    <row r="75" spans="1:69" ht="9" customHeight="1" x14ac:dyDescent="0.2">
      <c r="A75" s="82"/>
      <c r="B75" s="82"/>
      <c r="C75" s="82"/>
      <c r="D75" s="82"/>
      <c r="E75" s="82"/>
      <c r="F75" s="82"/>
      <c r="G75" s="82"/>
      <c r="H75" s="82"/>
      <c r="I75" s="82"/>
      <c r="J75" s="82"/>
      <c r="K75" s="82"/>
      <c r="L75" s="82"/>
      <c r="M75" s="82"/>
      <c r="N75" s="82"/>
      <c r="O75" s="82"/>
      <c r="P75" s="82"/>
      <c r="Q75" s="82"/>
      <c r="R75" s="82"/>
      <c r="T75" s="82"/>
      <c r="V75" s="82"/>
      <c r="W75" s="82"/>
      <c r="X75" s="82"/>
      <c r="Y75" s="82"/>
      <c r="Z75" s="82"/>
      <c r="AA75" s="82"/>
      <c r="AB75" s="82"/>
      <c r="AC75" s="82"/>
      <c r="AD75" s="82"/>
    </row>
    <row r="76" spans="1:69" ht="18" customHeight="1" x14ac:dyDescent="0.2">
      <c r="A76" s="208">
        <f>Finanzierungsplan!S48</f>
        <v>2028</v>
      </c>
      <c r="B76" s="208"/>
    </row>
    <row r="77" spans="1:69" s="67" customFormat="1" ht="18" customHeight="1" x14ac:dyDescent="0.2">
      <c r="A77" s="209" t="s">
        <v>48</v>
      </c>
      <c r="B77" s="209"/>
      <c r="C77" s="209"/>
      <c r="D77" s="209"/>
      <c r="E77" s="209"/>
      <c r="F77" s="210" t="s">
        <v>82</v>
      </c>
      <c r="G77" s="210"/>
      <c r="H77" s="210"/>
      <c r="I77" s="210"/>
      <c r="J77" s="210"/>
      <c r="K77" s="210" t="s">
        <v>73</v>
      </c>
      <c r="L77" s="210"/>
      <c r="M77" s="210"/>
      <c r="N77" s="210"/>
      <c r="O77" s="210"/>
      <c r="P77" s="210"/>
      <c r="Q77" s="210"/>
      <c r="R77" s="210"/>
      <c r="S77" s="210" t="s">
        <v>74</v>
      </c>
      <c r="T77" s="210"/>
      <c r="U77" s="210"/>
      <c r="V77" s="210"/>
      <c r="W77" s="210"/>
      <c r="X77" s="210" t="s">
        <v>115</v>
      </c>
      <c r="Y77" s="210"/>
      <c r="Z77" s="210"/>
      <c r="AA77" s="210"/>
      <c r="AB77" s="210"/>
      <c r="AC77" s="84"/>
      <c r="AD77" s="66"/>
      <c r="AE77" s="66"/>
      <c r="AF77" s="66"/>
      <c r="AG77" s="85"/>
      <c r="AH77" s="85"/>
      <c r="AI77" s="85"/>
      <c r="AJ77" s="85"/>
      <c r="AK77" s="85"/>
      <c r="AL77" s="85"/>
      <c r="AM77" s="85"/>
      <c r="AN77" s="85"/>
      <c r="AO77" s="85"/>
      <c r="AP77" s="85"/>
      <c r="AQ77" s="85"/>
      <c r="AR77" s="85"/>
      <c r="AS77" s="85"/>
      <c r="AT77" s="86"/>
      <c r="AU77" s="86"/>
      <c r="AV77" s="86"/>
      <c r="AW77" s="86"/>
      <c r="AX77" s="86"/>
      <c r="AY77" s="86"/>
      <c r="AZ77" s="86"/>
      <c r="BA77" s="86"/>
      <c r="BB77" s="86"/>
      <c r="BC77" s="86"/>
      <c r="BD77" s="86"/>
      <c r="BE77" s="86"/>
      <c r="BF77" s="86"/>
      <c r="BG77" s="86"/>
      <c r="BH77" s="86"/>
      <c r="BI77" s="86"/>
      <c r="BJ77" s="86"/>
      <c r="BK77" s="86"/>
      <c r="BL77" s="86"/>
      <c r="BM77" s="86"/>
      <c r="BN77" s="86"/>
      <c r="BO77" s="86"/>
      <c r="BP77" s="86"/>
      <c r="BQ77" s="86"/>
    </row>
    <row r="78" spans="1:69" s="67" customFormat="1" ht="18" customHeight="1" x14ac:dyDescent="0.2">
      <c r="A78" s="209"/>
      <c r="B78" s="209"/>
      <c r="C78" s="209"/>
      <c r="D78" s="209"/>
      <c r="E78" s="209"/>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84"/>
      <c r="AD78" s="66"/>
      <c r="AE78" s="66"/>
      <c r="AF78" s="66"/>
      <c r="AG78" s="85"/>
      <c r="AH78" s="85"/>
      <c r="AI78" s="85"/>
      <c r="AJ78" s="85"/>
      <c r="AK78" s="85"/>
      <c r="AL78" s="85"/>
      <c r="AM78" s="85"/>
      <c r="AN78" s="85"/>
      <c r="AO78" s="85"/>
      <c r="AP78" s="85"/>
      <c r="AQ78" s="85"/>
      <c r="AR78" s="85"/>
      <c r="AS78" s="85"/>
      <c r="AT78" s="86"/>
      <c r="AU78" s="86"/>
      <c r="AV78" s="86"/>
      <c r="AW78" s="86"/>
      <c r="AX78" s="86"/>
      <c r="AY78" s="86"/>
      <c r="AZ78" s="86"/>
      <c r="BA78" s="86"/>
      <c r="BB78" s="86"/>
      <c r="BC78" s="86"/>
      <c r="BD78" s="86"/>
      <c r="BE78" s="86"/>
      <c r="BF78" s="86"/>
      <c r="BG78" s="86"/>
      <c r="BH78" s="86"/>
      <c r="BI78" s="86"/>
      <c r="BJ78" s="86"/>
      <c r="BK78" s="86"/>
      <c r="BL78" s="86"/>
      <c r="BM78" s="86"/>
      <c r="BN78" s="86"/>
      <c r="BO78" s="86"/>
      <c r="BP78" s="86"/>
      <c r="BQ78" s="86"/>
    </row>
    <row r="79" spans="1:69" s="67" customFormat="1" ht="18" customHeight="1" x14ac:dyDescent="0.2">
      <c r="A79" s="206" t="s">
        <v>54</v>
      </c>
      <c r="B79" s="206"/>
      <c r="C79" s="206"/>
      <c r="D79" s="206"/>
      <c r="E79" s="206"/>
      <c r="F79" s="207"/>
      <c r="G79" s="207"/>
      <c r="H79" s="207"/>
      <c r="I79" s="207"/>
      <c r="J79" s="207"/>
      <c r="K79" s="207"/>
      <c r="L79" s="207"/>
      <c r="M79" s="207"/>
      <c r="N79" s="207"/>
      <c r="O79" s="207"/>
      <c r="P79" s="207"/>
      <c r="Q79" s="207"/>
      <c r="R79" s="207"/>
      <c r="S79" s="207"/>
      <c r="T79" s="207"/>
      <c r="U79" s="207"/>
      <c r="V79" s="207"/>
      <c r="W79" s="207"/>
      <c r="X79" s="204" t="str">
        <f>IF(OR($M$23="",$M$15="",SUM(F79:W79)=0),"",IFERROR(ROUND((F79+K79+S79)*$M$23/$M$15,2),""))</f>
        <v/>
      </c>
      <c r="Y79" s="204"/>
      <c r="Z79" s="204"/>
      <c r="AA79" s="204"/>
      <c r="AB79" s="204"/>
      <c r="AC79" s="87"/>
      <c r="AD79" s="66"/>
      <c r="AE79" s="66"/>
      <c r="AF79" s="66"/>
      <c r="AG79" s="85"/>
      <c r="AH79" s="85"/>
      <c r="AI79" s="85"/>
      <c r="AJ79" s="85"/>
      <c r="AK79" s="88"/>
      <c r="AL79" s="88"/>
      <c r="AM79" s="85"/>
      <c r="AN79" s="85"/>
      <c r="AO79" s="85"/>
      <c r="AP79" s="85"/>
      <c r="AQ79" s="85"/>
      <c r="AR79" s="85"/>
      <c r="AS79" s="85"/>
      <c r="AT79" s="86"/>
      <c r="AU79" s="86"/>
      <c r="AV79" s="86"/>
      <c r="AW79" s="86"/>
      <c r="AX79" s="86"/>
      <c r="AY79" s="86"/>
      <c r="AZ79" s="86"/>
      <c r="BA79" s="86"/>
      <c r="BB79" s="86"/>
      <c r="BC79" s="86"/>
      <c r="BD79" s="86"/>
      <c r="BE79" s="86"/>
      <c r="BF79" s="86"/>
      <c r="BG79" s="86"/>
      <c r="BH79" s="86"/>
      <c r="BI79" s="86"/>
      <c r="BJ79" s="86"/>
      <c r="BK79" s="86"/>
      <c r="BL79" s="86"/>
      <c r="BM79" s="86"/>
      <c r="BN79" s="86"/>
      <c r="BO79" s="86"/>
      <c r="BP79" s="86"/>
      <c r="BQ79" s="86"/>
    </row>
    <row r="80" spans="1:69" s="67" customFormat="1" ht="18" customHeight="1" x14ac:dyDescent="0.2">
      <c r="A80" s="206" t="s">
        <v>55</v>
      </c>
      <c r="B80" s="206"/>
      <c r="C80" s="206"/>
      <c r="D80" s="206"/>
      <c r="E80" s="206"/>
      <c r="F80" s="207"/>
      <c r="G80" s="207"/>
      <c r="H80" s="207"/>
      <c r="I80" s="207"/>
      <c r="J80" s="207"/>
      <c r="K80" s="207"/>
      <c r="L80" s="207"/>
      <c r="M80" s="207"/>
      <c r="N80" s="207"/>
      <c r="O80" s="207"/>
      <c r="P80" s="207"/>
      <c r="Q80" s="207"/>
      <c r="R80" s="207"/>
      <c r="S80" s="207"/>
      <c r="T80" s="207"/>
      <c r="U80" s="207"/>
      <c r="V80" s="207"/>
      <c r="W80" s="207"/>
      <c r="X80" s="204" t="str">
        <f>IF(OR($M$23="",$M$15="",SUM(F80:W80)=0),"",IFERROR(ROUND((F80+K80+S80)*$M$23/$M$15,2),""))</f>
        <v/>
      </c>
      <c r="Y80" s="204"/>
      <c r="Z80" s="204"/>
      <c r="AA80" s="204"/>
      <c r="AB80" s="204"/>
      <c r="AC80" s="87"/>
      <c r="AD80" s="66"/>
      <c r="AE80" s="66"/>
      <c r="AF80" s="66"/>
      <c r="AG80" s="85"/>
      <c r="AH80" s="85"/>
      <c r="AI80" s="85"/>
      <c r="AJ80" s="85"/>
      <c r="AK80" s="88"/>
      <c r="AL80" s="88"/>
      <c r="AM80" s="85"/>
      <c r="AN80" s="85"/>
      <c r="AO80" s="85"/>
      <c r="AP80" s="85"/>
      <c r="AQ80" s="85"/>
      <c r="AR80" s="85"/>
      <c r="AS80" s="85"/>
      <c r="AT80" s="86"/>
      <c r="AU80" s="86"/>
      <c r="AV80" s="86"/>
      <c r="AW80" s="86"/>
      <c r="AX80" s="86"/>
      <c r="AY80" s="86"/>
      <c r="AZ80" s="86"/>
      <c r="BA80" s="86"/>
      <c r="BB80" s="86"/>
      <c r="BC80" s="86"/>
      <c r="BD80" s="86"/>
      <c r="BE80" s="86"/>
      <c r="BF80" s="86"/>
      <c r="BG80" s="86"/>
      <c r="BH80" s="86"/>
      <c r="BI80" s="86"/>
      <c r="BJ80" s="86"/>
      <c r="BK80" s="86"/>
      <c r="BL80" s="86"/>
      <c r="BM80" s="86"/>
      <c r="BN80" s="86"/>
      <c r="BO80" s="86"/>
      <c r="BP80" s="86"/>
      <c r="BQ80" s="86"/>
    </row>
    <row r="81" spans="1:69" s="67" customFormat="1" ht="18" customHeight="1" x14ac:dyDescent="0.2">
      <c r="A81" s="206" t="s">
        <v>56</v>
      </c>
      <c r="B81" s="206"/>
      <c r="C81" s="206"/>
      <c r="D81" s="206"/>
      <c r="E81" s="206"/>
      <c r="F81" s="207"/>
      <c r="G81" s="207"/>
      <c r="H81" s="207"/>
      <c r="I81" s="207"/>
      <c r="J81" s="207"/>
      <c r="K81" s="207"/>
      <c r="L81" s="207"/>
      <c r="M81" s="207"/>
      <c r="N81" s="207"/>
      <c r="O81" s="207"/>
      <c r="P81" s="207"/>
      <c r="Q81" s="207"/>
      <c r="R81" s="207"/>
      <c r="S81" s="207"/>
      <c r="T81" s="207"/>
      <c r="U81" s="207"/>
      <c r="V81" s="207"/>
      <c r="W81" s="207"/>
      <c r="X81" s="204" t="str">
        <f t="shared" ref="X81:X90" si="2">IF(OR($M$23="",$M$15="",SUM(F81:W81)=0),"",IFERROR(ROUND((F81+K81+S81)*$M$23/$M$15,2),""))</f>
        <v/>
      </c>
      <c r="Y81" s="204"/>
      <c r="Z81" s="204"/>
      <c r="AA81" s="204"/>
      <c r="AB81" s="204"/>
      <c r="AC81" s="87"/>
      <c r="AD81" s="66"/>
      <c r="AE81" s="66"/>
      <c r="AF81" s="66"/>
      <c r="AG81" s="85"/>
      <c r="AH81" s="85"/>
      <c r="AI81" s="85"/>
      <c r="AJ81" s="85"/>
      <c r="AK81" s="88"/>
      <c r="AL81" s="88"/>
      <c r="AM81" s="85"/>
      <c r="AN81" s="85"/>
      <c r="AO81" s="85"/>
      <c r="AP81" s="85"/>
      <c r="AQ81" s="85"/>
      <c r="AR81" s="85"/>
      <c r="AS81" s="85"/>
      <c r="AT81" s="86"/>
      <c r="AU81" s="86"/>
      <c r="AV81" s="86"/>
      <c r="AW81" s="86"/>
      <c r="AX81" s="86"/>
      <c r="AY81" s="86"/>
      <c r="AZ81" s="86"/>
      <c r="BA81" s="86"/>
      <c r="BB81" s="86"/>
      <c r="BC81" s="86"/>
      <c r="BD81" s="86"/>
      <c r="BE81" s="86"/>
      <c r="BF81" s="86"/>
      <c r="BG81" s="86"/>
      <c r="BH81" s="86"/>
      <c r="BI81" s="86"/>
      <c r="BJ81" s="86"/>
      <c r="BK81" s="86"/>
      <c r="BL81" s="86"/>
      <c r="BM81" s="86"/>
      <c r="BN81" s="86"/>
      <c r="BO81" s="86"/>
      <c r="BP81" s="86"/>
      <c r="BQ81" s="86"/>
    </row>
    <row r="82" spans="1:69" s="67" customFormat="1" ht="18" customHeight="1" x14ac:dyDescent="0.2">
      <c r="A82" s="206" t="s">
        <v>57</v>
      </c>
      <c r="B82" s="206"/>
      <c r="C82" s="206"/>
      <c r="D82" s="206"/>
      <c r="E82" s="206"/>
      <c r="F82" s="207"/>
      <c r="G82" s="207"/>
      <c r="H82" s="207"/>
      <c r="I82" s="207"/>
      <c r="J82" s="207"/>
      <c r="K82" s="207"/>
      <c r="L82" s="207"/>
      <c r="M82" s="207"/>
      <c r="N82" s="207"/>
      <c r="O82" s="207"/>
      <c r="P82" s="207"/>
      <c r="Q82" s="207"/>
      <c r="R82" s="207"/>
      <c r="S82" s="207"/>
      <c r="T82" s="207"/>
      <c r="U82" s="207"/>
      <c r="V82" s="207"/>
      <c r="W82" s="207"/>
      <c r="X82" s="204" t="str">
        <f t="shared" si="2"/>
        <v/>
      </c>
      <c r="Y82" s="204"/>
      <c r="Z82" s="204"/>
      <c r="AA82" s="204"/>
      <c r="AB82" s="204"/>
      <c r="AC82" s="87"/>
      <c r="AD82" s="66"/>
      <c r="AE82" s="66"/>
      <c r="AF82" s="66"/>
      <c r="AG82" s="85"/>
      <c r="AH82" s="85"/>
      <c r="AI82" s="85"/>
      <c r="AJ82" s="85"/>
      <c r="AK82" s="88"/>
      <c r="AL82" s="88"/>
      <c r="AM82" s="85"/>
      <c r="AN82" s="85"/>
      <c r="AO82" s="85"/>
      <c r="AP82" s="85"/>
      <c r="AQ82" s="85"/>
      <c r="AR82" s="85"/>
      <c r="AS82" s="85"/>
      <c r="AT82" s="86"/>
      <c r="AU82" s="86"/>
      <c r="AV82" s="86"/>
      <c r="AW82" s="86"/>
      <c r="AX82" s="86"/>
      <c r="AY82" s="86"/>
      <c r="AZ82" s="86"/>
      <c r="BA82" s="86"/>
      <c r="BB82" s="86"/>
      <c r="BC82" s="86"/>
      <c r="BD82" s="86"/>
      <c r="BE82" s="86"/>
      <c r="BF82" s="86"/>
      <c r="BG82" s="86"/>
      <c r="BH82" s="86"/>
      <c r="BI82" s="86"/>
      <c r="BJ82" s="86"/>
      <c r="BK82" s="86"/>
      <c r="BL82" s="86"/>
      <c r="BM82" s="86"/>
      <c r="BN82" s="86"/>
      <c r="BO82" s="86"/>
      <c r="BP82" s="86"/>
      <c r="BQ82" s="86"/>
    </row>
    <row r="83" spans="1:69" s="67" customFormat="1" ht="18" customHeight="1" x14ac:dyDescent="0.2">
      <c r="A83" s="206" t="s">
        <v>58</v>
      </c>
      <c r="B83" s="206"/>
      <c r="C83" s="206"/>
      <c r="D83" s="206"/>
      <c r="E83" s="206"/>
      <c r="F83" s="207"/>
      <c r="G83" s="207"/>
      <c r="H83" s="207"/>
      <c r="I83" s="207"/>
      <c r="J83" s="207"/>
      <c r="K83" s="207"/>
      <c r="L83" s="207"/>
      <c r="M83" s="207"/>
      <c r="N83" s="207"/>
      <c r="O83" s="207"/>
      <c r="P83" s="207"/>
      <c r="Q83" s="207"/>
      <c r="R83" s="207"/>
      <c r="S83" s="207"/>
      <c r="T83" s="207"/>
      <c r="U83" s="207"/>
      <c r="V83" s="207"/>
      <c r="W83" s="207"/>
      <c r="X83" s="204" t="str">
        <f t="shared" si="2"/>
        <v/>
      </c>
      <c r="Y83" s="204"/>
      <c r="Z83" s="204"/>
      <c r="AA83" s="204"/>
      <c r="AB83" s="204"/>
      <c r="AC83" s="87"/>
      <c r="AD83" s="66"/>
      <c r="AE83" s="66"/>
      <c r="AF83" s="66"/>
      <c r="AG83" s="85"/>
      <c r="AH83" s="85"/>
      <c r="AI83" s="85"/>
      <c r="AJ83" s="85"/>
      <c r="AK83" s="88"/>
      <c r="AL83" s="88"/>
      <c r="AM83" s="85"/>
      <c r="AN83" s="85"/>
      <c r="AO83" s="85"/>
      <c r="AP83" s="85"/>
      <c r="AQ83" s="85"/>
      <c r="AR83" s="85"/>
      <c r="AS83" s="85"/>
      <c r="AT83" s="86"/>
      <c r="AU83" s="86"/>
      <c r="AV83" s="86"/>
      <c r="AW83" s="86"/>
      <c r="AX83" s="86"/>
      <c r="AY83" s="86"/>
      <c r="AZ83" s="86"/>
      <c r="BA83" s="86"/>
      <c r="BB83" s="86"/>
      <c r="BC83" s="86"/>
      <c r="BD83" s="86"/>
      <c r="BE83" s="86"/>
      <c r="BF83" s="86"/>
      <c r="BG83" s="86"/>
      <c r="BH83" s="86"/>
      <c r="BI83" s="86"/>
      <c r="BJ83" s="86"/>
      <c r="BK83" s="86"/>
      <c r="BL83" s="86"/>
      <c r="BM83" s="86"/>
      <c r="BN83" s="86"/>
      <c r="BO83" s="86"/>
      <c r="BP83" s="86"/>
      <c r="BQ83" s="86"/>
    </row>
    <row r="84" spans="1:69" s="67" customFormat="1" ht="18" customHeight="1" x14ac:dyDescent="0.2">
      <c r="A84" s="206" t="s">
        <v>59</v>
      </c>
      <c r="B84" s="206"/>
      <c r="C84" s="206"/>
      <c r="D84" s="206"/>
      <c r="E84" s="206"/>
      <c r="F84" s="207"/>
      <c r="G84" s="207"/>
      <c r="H84" s="207"/>
      <c r="I84" s="207"/>
      <c r="J84" s="207"/>
      <c r="K84" s="207"/>
      <c r="L84" s="207"/>
      <c r="M84" s="207"/>
      <c r="N84" s="207"/>
      <c r="O84" s="207"/>
      <c r="P84" s="207"/>
      <c r="Q84" s="207"/>
      <c r="R84" s="207"/>
      <c r="S84" s="207"/>
      <c r="T84" s="207"/>
      <c r="U84" s="207"/>
      <c r="V84" s="207"/>
      <c r="W84" s="207"/>
      <c r="X84" s="204" t="str">
        <f t="shared" si="2"/>
        <v/>
      </c>
      <c r="Y84" s="204"/>
      <c r="Z84" s="204"/>
      <c r="AA84" s="204"/>
      <c r="AB84" s="204"/>
      <c r="AC84" s="87"/>
      <c r="AD84" s="66"/>
      <c r="AE84" s="66"/>
      <c r="AF84" s="66"/>
      <c r="AG84" s="85"/>
      <c r="AH84" s="85"/>
      <c r="AI84" s="85"/>
      <c r="AJ84" s="85"/>
      <c r="AK84" s="88"/>
      <c r="AL84" s="88"/>
      <c r="AM84" s="85"/>
      <c r="AN84" s="85"/>
      <c r="AO84" s="85"/>
      <c r="AP84" s="85"/>
      <c r="AQ84" s="85"/>
      <c r="AR84" s="85"/>
      <c r="AS84" s="85"/>
      <c r="AT84" s="86"/>
      <c r="AU84" s="86"/>
      <c r="AV84" s="86"/>
      <c r="AW84" s="86"/>
      <c r="AX84" s="86"/>
      <c r="AY84" s="86"/>
      <c r="AZ84" s="86"/>
      <c r="BA84" s="86"/>
      <c r="BB84" s="86"/>
      <c r="BC84" s="86"/>
      <c r="BD84" s="86"/>
      <c r="BE84" s="86"/>
      <c r="BF84" s="86"/>
      <c r="BG84" s="86"/>
      <c r="BH84" s="86"/>
      <c r="BI84" s="86"/>
      <c r="BJ84" s="86"/>
      <c r="BK84" s="86"/>
      <c r="BL84" s="86"/>
      <c r="BM84" s="86"/>
      <c r="BN84" s="86"/>
      <c r="BO84" s="86"/>
      <c r="BP84" s="86"/>
      <c r="BQ84" s="86"/>
    </row>
    <row r="85" spans="1:69" s="67" customFormat="1" ht="18" customHeight="1" x14ac:dyDescent="0.2">
      <c r="A85" s="206" t="s">
        <v>60</v>
      </c>
      <c r="B85" s="206"/>
      <c r="C85" s="206"/>
      <c r="D85" s="206"/>
      <c r="E85" s="206"/>
      <c r="F85" s="207"/>
      <c r="G85" s="207"/>
      <c r="H85" s="207"/>
      <c r="I85" s="207"/>
      <c r="J85" s="207"/>
      <c r="K85" s="207"/>
      <c r="L85" s="207"/>
      <c r="M85" s="207"/>
      <c r="N85" s="207"/>
      <c r="O85" s="207"/>
      <c r="P85" s="207"/>
      <c r="Q85" s="207"/>
      <c r="R85" s="207"/>
      <c r="S85" s="207"/>
      <c r="T85" s="207"/>
      <c r="U85" s="207"/>
      <c r="V85" s="207"/>
      <c r="W85" s="207"/>
      <c r="X85" s="204" t="str">
        <f t="shared" si="2"/>
        <v/>
      </c>
      <c r="Y85" s="204"/>
      <c r="Z85" s="204"/>
      <c r="AA85" s="204"/>
      <c r="AB85" s="204"/>
      <c r="AC85" s="87"/>
      <c r="AD85" s="66"/>
      <c r="AE85" s="66"/>
      <c r="AF85" s="66"/>
      <c r="AG85" s="85"/>
      <c r="AH85" s="85"/>
      <c r="AI85" s="85"/>
      <c r="AJ85" s="85"/>
      <c r="AK85" s="88"/>
      <c r="AL85" s="88"/>
      <c r="AM85" s="85"/>
      <c r="AN85" s="85"/>
      <c r="AO85" s="85"/>
      <c r="AP85" s="85"/>
      <c r="AQ85" s="85"/>
      <c r="AR85" s="85"/>
      <c r="AS85" s="85"/>
      <c r="AT85" s="86"/>
      <c r="AU85" s="86"/>
      <c r="AV85" s="86"/>
      <c r="AW85" s="86"/>
      <c r="AX85" s="86"/>
      <c r="AY85" s="86"/>
      <c r="AZ85" s="86"/>
      <c r="BA85" s="86"/>
      <c r="BB85" s="86"/>
      <c r="BC85" s="86"/>
      <c r="BD85" s="86"/>
      <c r="BE85" s="86"/>
      <c r="BF85" s="86"/>
      <c r="BG85" s="86"/>
      <c r="BH85" s="86"/>
      <c r="BI85" s="86"/>
      <c r="BJ85" s="86"/>
      <c r="BK85" s="86"/>
      <c r="BL85" s="86"/>
      <c r="BM85" s="86"/>
      <c r="BN85" s="86"/>
      <c r="BO85" s="86"/>
      <c r="BP85" s="86"/>
      <c r="BQ85" s="86"/>
    </row>
    <row r="86" spans="1:69" s="67" customFormat="1" ht="18" customHeight="1" x14ac:dyDescent="0.2">
      <c r="A86" s="206" t="s">
        <v>61</v>
      </c>
      <c r="B86" s="206"/>
      <c r="C86" s="206"/>
      <c r="D86" s="206"/>
      <c r="E86" s="206"/>
      <c r="F86" s="207"/>
      <c r="G86" s="207"/>
      <c r="H86" s="207"/>
      <c r="I86" s="207"/>
      <c r="J86" s="207"/>
      <c r="K86" s="207"/>
      <c r="L86" s="207"/>
      <c r="M86" s="207"/>
      <c r="N86" s="207"/>
      <c r="O86" s="207"/>
      <c r="P86" s="207"/>
      <c r="Q86" s="207"/>
      <c r="R86" s="207"/>
      <c r="S86" s="207"/>
      <c r="T86" s="207"/>
      <c r="U86" s="207"/>
      <c r="V86" s="207"/>
      <c r="W86" s="207"/>
      <c r="X86" s="204" t="str">
        <f t="shared" si="2"/>
        <v/>
      </c>
      <c r="Y86" s="204"/>
      <c r="Z86" s="204"/>
      <c r="AA86" s="204"/>
      <c r="AB86" s="204"/>
      <c r="AC86" s="87"/>
      <c r="AD86" s="66"/>
      <c r="AE86" s="66"/>
      <c r="AF86" s="66"/>
      <c r="AG86" s="85"/>
      <c r="AH86" s="85"/>
      <c r="AI86" s="85"/>
      <c r="AJ86" s="85"/>
      <c r="AK86" s="88"/>
      <c r="AL86" s="88"/>
      <c r="AM86" s="85"/>
      <c r="AN86" s="85"/>
      <c r="AO86" s="85"/>
      <c r="AP86" s="85"/>
      <c r="AQ86" s="85"/>
      <c r="AR86" s="85"/>
      <c r="AS86" s="85"/>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6"/>
    </row>
    <row r="87" spans="1:69" s="67" customFormat="1" ht="18" customHeight="1" x14ac:dyDescent="0.2">
      <c r="A87" s="206" t="s">
        <v>62</v>
      </c>
      <c r="B87" s="206"/>
      <c r="C87" s="206"/>
      <c r="D87" s="206"/>
      <c r="E87" s="206"/>
      <c r="F87" s="207"/>
      <c r="G87" s="207"/>
      <c r="H87" s="207"/>
      <c r="I87" s="207"/>
      <c r="J87" s="207"/>
      <c r="K87" s="207"/>
      <c r="L87" s="207"/>
      <c r="M87" s="207"/>
      <c r="N87" s="207"/>
      <c r="O87" s="207"/>
      <c r="P87" s="207"/>
      <c r="Q87" s="207"/>
      <c r="R87" s="207"/>
      <c r="S87" s="207"/>
      <c r="T87" s="207"/>
      <c r="U87" s="207"/>
      <c r="V87" s="207"/>
      <c r="W87" s="207"/>
      <c r="X87" s="204" t="str">
        <f t="shared" si="2"/>
        <v/>
      </c>
      <c r="Y87" s="204"/>
      <c r="Z87" s="204"/>
      <c r="AA87" s="204"/>
      <c r="AB87" s="204"/>
      <c r="AC87" s="87"/>
      <c r="AD87" s="66"/>
      <c r="AE87" s="66"/>
      <c r="AF87" s="66"/>
      <c r="AG87" s="85"/>
      <c r="AH87" s="85"/>
      <c r="AI87" s="85"/>
      <c r="AJ87" s="85"/>
      <c r="AK87" s="88"/>
      <c r="AL87" s="88"/>
      <c r="AM87" s="85"/>
      <c r="AN87" s="85"/>
      <c r="AO87" s="85"/>
      <c r="AP87" s="85"/>
      <c r="AQ87" s="85"/>
      <c r="AR87" s="85"/>
      <c r="AS87" s="85"/>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row>
    <row r="88" spans="1:69" s="67" customFormat="1" ht="18" customHeight="1" x14ac:dyDescent="0.2">
      <c r="A88" s="206" t="s">
        <v>63</v>
      </c>
      <c r="B88" s="206"/>
      <c r="C88" s="206"/>
      <c r="D88" s="206"/>
      <c r="E88" s="206"/>
      <c r="F88" s="207"/>
      <c r="G88" s="207"/>
      <c r="H88" s="207"/>
      <c r="I88" s="207"/>
      <c r="J88" s="207"/>
      <c r="K88" s="207"/>
      <c r="L88" s="207"/>
      <c r="M88" s="207"/>
      <c r="N88" s="207"/>
      <c r="O88" s="207"/>
      <c r="P88" s="207"/>
      <c r="Q88" s="207"/>
      <c r="R88" s="207"/>
      <c r="S88" s="207"/>
      <c r="T88" s="207"/>
      <c r="U88" s="207"/>
      <c r="V88" s="207"/>
      <c r="W88" s="207"/>
      <c r="X88" s="204" t="str">
        <f t="shared" si="2"/>
        <v/>
      </c>
      <c r="Y88" s="204"/>
      <c r="Z88" s="204"/>
      <c r="AA88" s="204"/>
      <c r="AB88" s="204"/>
      <c r="AC88" s="87"/>
      <c r="AD88" s="66"/>
      <c r="AE88" s="66"/>
      <c r="AF88" s="66"/>
      <c r="AG88" s="85"/>
      <c r="AH88" s="85"/>
      <c r="AI88" s="85"/>
      <c r="AJ88" s="85"/>
      <c r="AK88" s="88"/>
      <c r="AL88" s="88"/>
      <c r="AM88" s="85"/>
      <c r="AN88" s="85"/>
      <c r="AO88" s="85"/>
      <c r="AP88" s="85"/>
      <c r="AQ88" s="85"/>
      <c r="AR88" s="85"/>
      <c r="AS88" s="85"/>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6"/>
    </row>
    <row r="89" spans="1:69" s="67" customFormat="1" ht="18" customHeight="1" x14ac:dyDescent="0.2">
      <c r="A89" s="206" t="s">
        <v>64</v>
      </c>
      <c r="B89" s="206"/>
      <c r="C89" s="206"/>
      <c r="D89" s="206"/>
      <c r="E89" s="206"/>
      <c r="F89" s="207"/>
      <c r="G89" s="207"/>
      <c r="H89" s="207"/>
      <c r="I89" s="207"/>
      <c r="J89" s="207"/>
      <c r="K89" s="207"/>
      <c r="L89" s="207"/>
      <c r="M89" s="207"/>
      <c r="N89" s="207"/>
      <c r="O89" s="207"/>
      <c r="P89" s="207"/>
      <c r="Q89" s="207"/>
      <c r="R89" s="207"/>
      <c r="S89" s="207"/>
      <c r="T89" s="207"/>
      <c r="U89" s="207"/>
      <c r="V89" s="207"/>
      <c r="W89" s="207"/>
      <c r="X89" s="204" t="str">
        <f>IF(OR($M$23="",$M$15="",SUM(F89:W89)=0),"",IFERROR(ROUND((F89+K89+S89)*$M$23/$M$15,2),""))</f>
        <v/>
      </c>
      <c r="Y89" s="204"/>
      <c r="Z89" s="204"/>
      <c r="AA89" s="204"/>
      <c r="AB89" s="204"/>
      <c r="AC89" s="87"/>
      <c r="AD89" s="66"/>
      <c r="AE89" s="66"/>
      <c r="AF89" s="66"/>
      <c r="AG89" s="85"/>
      <c r="AH89" s="85"/>
      <c r="AI89" s="85"/>
      <c r="AJ89" s="85"/>
      <c r="AK89" s="88"/>
      <c r="AL89" s="88"/>
      <c r="AM89" s="85"/>
      <c r="AN89" s="85"/>
      <c r="AO89" s="85"/>
      <c r="AP89" s="85"/>
      <c r="AQ89" s="85"/>
      <c r="AR89" s="85"/>
      <c r="AS89" s="85"/>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6"/>
    </row>
    <row r="90" spans="1:69" s="67" customFormat="1" ht="18" customHeight="1" x14ac:dyDescent="0.2">
      <c r="A90" s="206" t="s">
        <v>65</v>
      </c>
      <c r="B90" s="206"/>
      <c r="C90" s="206"/>
      <c r="D90" s="206"/>
      <c r="E90" s="206"/>
      <c r="F90" s="207"/>
      <c r="G90" s="207"/>
      <c r="H90" s="207"/>
      <c r="I90" s="207"/>
      <c r="J90" s="207"/>
      <c r="K90" s="207"/>
      <c r="L90" s="207"/>
      <c r="M90" s="207"/>
      <c r="N90" s="207"/>
      <c r="O90" s="207"/>
      <c r="P90" s="207"/>
      <c r="Q90" s="207"/>
      <c r="R90" s="207"/>
      <c r="S90" s="207"/>
      <c r="T90" s="207"/>
      <c r="U90" s="207"/>
      <c r="V90" s="207"/>
      <c r="W90" s="207"/>
      <c r="X90" s="204" t="str">
        <f t="shared" si="2"/>
        <v/>
      </c>
      <c r="Y90" s="204"/>
      <c r="Z90" s="204"/>
      <c r="AA90" s="204"/>
      <c r="AB90" s="204"/>
      <c r="AC90" s="87"/>
      <c r="AD90" s="66"/>
      <c r="AE90" s="66"/>
      <c r="AF90" s="66"/>
      <c r="AG90" s="85"/>
      <c r="AH90" s="85"/>
      <c r="AI90" s="85"/>
      <c r="AJ90" s="85"/>
      <c r="AK90" s="88"/>
      <c r="AL90" s="88"/>
      <c r="AM90" s="85"/>
      <c r="AN90" s="85"/>
      <c r="AO90" s="85"/>
      <c r="AP90" s="85"/>
      <c r="AQ90" s="85"/>
      <c r="AR90" s="85"/>
      <c r="AS90" s="85"/>
      <c r="AT90" s="86"/>
      <c r="AU90" s="86"/>
      <c r="AV90" s="86"/>
      <c r="AW90" s="86"/>
      <c r="AX90" s="86"/>
      <c r="AY90" s="86"/>
      <c r="AZ90" s="86"/>
      <c r="BA90" s="86"/>
      <c r="BB90" s="86"/>
      <c r="BC90" s="86"/>
      <c r="BD90" s="86"/>
      <c r="BE90" s="86"/>
      <c r="BF90" s="86"/>
      <c r="BG90" s="86"/>
      <c r="BH90" s="86"/>
      <c r="BI90" s="86"/>
      <c r="BJ90" s="86"/>
      <c r="BK90" s="86"/>
      <c r="BL90" s="86"/>
      <c r="BM90" s="86"/>
      <c r="BN90" s="86"/>
      <c r="BO90" s="86"/>
      <c r="BP90" s="86"/>
      <c r="BQ90" s="86"/>
    </row>
    <row r="91" spans="1:69" s="67" customFormat="1" ht="18" customHeight="1" x14ac:dyDescent="0.2">
      <c r="A91" s="203" t="s">
        <v>66</v>
      </c>
      <c r="B91" s="203"/>
      <c r="C91" s="203"/>
      <c r="D91" s="203"/>
      <c r="E91" s="203"/>
      <c r="F91" s="203"/>
      <c r="G91" s="203"/>
      <c r="H91" s="203"/>
      <c r="I91" s="203"/>
      <c r="J91" s="203"/>
      <c r="K91" s="203"/>
      <c r="L91" s="203"/>
      <c r="M91" s="203"/>
      <c r="N91" s="203"/>
      <c r="O91" s="203"/>
      <c r="P91" s="203"/>
      <c r="Q91" s="203"/>
      <c r="R91" s="203"/>
      <c r="S91" s="203"/>
      <c r="T91" s="203"/>
      <c r="U91" s="203"/>
      <c r="V91" s="203"/>
      <c r="W91" s="203"/>
      <c r="X91" s="204" t="str">
        <f>IF(SUM(X79:AB90)=0,"",SUM(X79:AB90))</f>
        <v/>
      </c>
      <c r="Y91" s="204"/>
      <c r="Z91" s="204"/>
      <c r="AA91" s="204"/>
      <c r="AB91" s="204"/>
      <c r="AC91" s="89"/>
      <c r="AD91" s="66"/>
      <c r="AE91" s="66"/>
      <c r="AF91" s="66"/>
      <c r="AK91" s="90"/>
      <c r="AL91" s="90"/>
      <c r="AM91" s="90"/>
      <c r="AN91" s="90"/>
    </row>
    <row r="92" spans="1:69" s="67" customFormat="1" ht="18" customHeight="1" x14ac:dyDescent="0.2">
      <c r="A92" s="203" t="s">
        <v>87</v>
      </c>
      <c r="B92" s="203"/>
      <c r="C92" s="203"/>
      <c r="D92" s="203"/>
      <c r="E92" s="203"/>
      <c r="F92" s="203"/>
      <c r="G92" s="203"/>
      <c r="H92" s="203"/>
      <c r="I92" s="203"/>
      <c r="J92" s="203"/>
      <c r="K92" s="203"/>
      <c r="L92" s="203"/>
      <c r="M92" s="203"/>
      <c r="N92" s="203"/>
      <c r="O92" s="203"/>
      <c r="P92" s="203"/>
      <c r="Q92" s="203"/>
      <c r="R92" s="203"/>
      <c r="S92" s="203"/>
      <c r="T92" s="203"/>
      <c r="U92" s="203"/>
      <c r="V92" s="203"/>
      <c r="W92" s="203"/>
      <c r="X92" s="204" t="str">
        <f>IFERROR(ROUND(X91*0.22,2),"")</f>
        <v/>
      </c>
      <c r="Y92" s="204"/>
      <c r="Z92" s="204"/>
      <c r="AA92" s="204"/>
      <c r="AB92" s="204"/>
      <c r="AC92" s="89"/>
      <c r="AD92" s="66"/>
      <c r="AE92" s="66"/>
      <c r="AF92" s="66"/>
      <c r="AG92" s="90"/>
      <c r="AH92" s="90"/>
      <c r="AI92" s="90"/>
      <c r="AJ92" s="90"/>
    </row>
    <row r="93" spans="1:69" s="67" customFormat="1" ht="18" customHeight="1" x14ac:dyDescent="0.2">
      <c r="A93" s="203" t="s">
        <v>68</v>
      </c>
      <c r="B93" s="203"/>
      <c r="C93" s="203"/>
      <c r="D93" s="203"/>
      <c r="E93" s="203"/>
      <c r="F93" s="203"/>
      <c r="G93" s="203"/>
      <c r="H93" s="203"/>
      <c r="I93" s="203"/>
      <c r="J93" s="203"/>
      <c r="K93" s="203"/>
      <c r="L93" s="203"/>
      <c r="M93" s="203"/>
      <c r="N93" s="203"/>
      <c r="O93" s="203"/>
      <c r="P93" s="203"/>
      <c r="Q93" s="203"/>
      <c r="R93" s="203"/>
      <c r="S93" s="203"/>
      <c r="T93" s="203"/>
      <c r="U93" s="203"/>
      <c r="V93" s="203"/>
      <c r="W93" s="203"/>
      <c r="X93" s="204" t="str">
        <f>IFERROR(ROUND(X91*0.01,2),"")</f>
        <v/>
      </c>
      <c r="Y93" s="204"/>
      <c r="Z93" s="204"/>
      <c r="AA93" s="204"/>
      <c r="AB93" s="204"/>
      <c r="AC93" s="89"/>
      <c r="AD93" s="66"/>
      <c r="AE93" s="66"/>
      <c r="AF93" s="66"/>
      <c r="AG93" s="90"/>
      <c r="AH93" s="90"/>
      <c r="AI93" s="90"/>
      <c r="AJ93" s="90"/>
      <c r="AK93" s="90"/>
      <c r="AL93" s="90"/>
      <c r="AM93" s="90"/>
      <c r="AN93" s="90"/>
      <c r="AO93" s="90"/>
    </row>
    <row r="94" spans="1:69" s="67" customFormat="1" ht="18" customHeight="1" x14ac:dyDescent="0.2">
      <c r="A94" s="203" t="s">
        <v>33</v>
      </c>
      <c r="B94" s="203"/>
      <c r="C94" s="203"/>
      <c r="D94" s="203"/>
      <c r="E94" s="203"/>
      <c r="F94" s="203"/>
      <c r="G94" s="203"/>
      <c r="H94" s="203"/>
      <c r="I94" s="203"/>
      <c r="J94" s="203"/>
      <c r="K94" s="203"/>
      <c r="L94" s="203"/>
      <c r="M94" s="203"/>
      <c r="N94" s="203"/>
      <c r="O94" s="203"/>
      <c r="P94" s="203"/>
      <c r="Q94" s="203"/>
      <c r="R94" s="203"/>
      <c r="S94" s="203"/>
      <c r="T94" s="203"/>
      <c r="U94" s="203"/>
      <c r="V94" s="203"/>
      <c r="W94" s="203"/>
      <c r="X94" s="204" t="str">
        <f>IF(SUM(X91:AB93)=0,"",SUM(X91:AB93))</f>
        <v/>
      </c>
      <c r="Y94" s="204"/>
      <c r="Z94" s="204"/>
      <c r="AA94" s="204"/>
      <c r="AB94" s="204"/>
      <c r="AC94" s="89"/>
      <c r="AD94" s="66"/>
      <c r="AE94" s="66"/>
      <c r="AF94" s="66"/>
      <c r="AG94" s="90"/>
      <c r="AH94" s="90"/>
      <c r="AI94" s="90"/>
      <c r="AJ94" s="90"/>
      <c r="AK94" s="90"/>
      <c r="AL94" s="90"/>
      <c r="AM94" s="90"/>
      <c r="AN94" s="90"/>
      <c r="AO94" s="90"/>
    </row>
    <row r="95" spans="1:69" ht="18" customHeight="1" x14ac:dyDescent="0.2">
      <c r="A95" s="205" t="str">
        <f>"Gesamtsumme "&amp;Finanzierungsplan!I48&amp;" bis "&amp;Finanzierungsplan!S48</f>
        <v>Gesamtsumme 2026 bis 2028</v>
      </c>
      <c r="B95" s="205"/>
      <c r="C95" s="205"/>
      <c r="D95" s="205"/>
      <c r="E95" s="205"/>
      <c r="F95" s="205"/>
      <c r="G95" s="205"/>
      <c r="H95" s="205"/>
      <c r="I95" s="205"/>
      <c r="J95" s="205"/>
      <c r="K95" s="205"/>
      <c r="L95" s="205"/>
      <c r="M95" s="205"/>
      <c r="N95" s="205"/>
      <c r="O95" s="205"/>
      <c r="P95" s="205"/>
      <c r="Q95" s="205"/>
      <c r="R95" s="205"/>
      <c r="S95" s="205"/>
      <c r="T95" s="205"/>
      <c r="U95" s="205"/>
      <c r="V95" s="205"/>
      <c r="W95" s="205"/>
      <c r="X95" s="204" t="str">
        <f>IF(SUM(X94,X72,X50)=0,"",IFERROR(ROUND(SUM(X94,X72,X50),2),""))</f>
        <v/>
      </c>
      <c r="Y95" s="204"/>
      <c r="Z95" s="204"/>
      <c r="AA95" s="204"/>
      <c r="AB95" s="204"/>
      <c r="AC95" s="82"/>
      <c r="AD95" s="82"/>
    </row>
    <row r="96" spans="1:69" ht="9" customHeight="1" x14ac:dyDescent="0.2">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82"/>
      <c r="AD96" s="82"/>
    </row>
    <row r="97" spans="1:32" ht="15" customHeight="1" x14ac:dyDescent="0.2">
      <c r="A97" s="92" t="s">
        <v>75</v>
      </c>
      <c r="B97" s="82"/>
      <c r="C97" s="82"/>
      <c r="D97" s="82"/>
      <c r="E97" s="82"/>
      <c r="F97" s="82"/>
      <c r="G97" s="82"/>
      <c r="H97" s="82"/>
      <c r="I97" s="82"/>
      <c r="J97" s="82"/>
      <c r="K97" s="82"/>
      <c r="L97" s="82"/>
      <c r="M97" s="82"/>
      <c r="N97" s="82"/>
      <c r="O97" s="82"/>
      <c r="P97" s="82"/>
      <c r="Q97" s="82"/>
      <c r="R97" s="82"/>
      <c r="T97" s="82"/>
      <c r="V97" s="82"/>
      <c r="W97" s="82"/>
      <c r="X97" s="82"/>
      <c r="Y97" s="82"/>
      <c r="Z97" s="82"/>
      <c r="AA97" s="82"/>
      <c r="AB97" s="93" t="s">
        <v>76</v>
      </c>
      <c r="AC97" s="82"/>
      <c r="AD97" s="82"/>
    </row>
    <row r="98" spans="1:32" ht="15" customHeight="1" x14ac:dyDescent="0.2">
      <c r="A98" s="92"/>
      <c r="B98" s="82"/>
      <c r="C98" s="82"/>
      <c r="D98" s="82"/>
      <c r="E98" s="82"/>
      <c r="F98" s="82"/>
      <c r="G98" s="82"/>
      <c r="H98" s="82"/>
      <c r="I98" s="82"/>
      <c r="J98" s="82"/>
      <c r="K98" s="82"/>
      <c r="L98" s="82"/>
      <c r="M98" s="82"/>
      <c r="N98" s="82"/>
      <c r="O98" s="82"/>
      <c r="P98" s="82"/>
      <c r="Q98" s="82"/>
      <c r="R98" s="82"/>
      <c r="S98" s="92"/>
      <c r="T98" s="82"/>
      <c r="V98" s="82"/>
      <c r="W98" s="82"/>
      <c r="X98" s="82"/>
      <c r="Y98" s="82"/>
      <c r="Z98" s="82"/>
      <c r="AA98" s="82"/>
      <c r="AB98" s="82"/>
      <c r="AC98" s="82"/>
      <c r="AD98" s="82"/>
    </row>
    <row r="99" spans="1:32" ht="15" customHeight="1" x14ac:dyDescent="0.2">
      <c r="A99" s="203" t="s">
        <v>145</v>
      </c>
      <c r="B99" s="203"/>
      <c r="C99" s="203"/>
      <c r="D99" s="203"/>
      <c r="E99" s="203"/>
      <c r="F99" s="187" t="str">
        <f>IF(Gesamtübersicht!B8="","",Gesamtübersicht!B8)</f>
        <v/>
      </c>
      <c r="G99" s="187"/>
      <c r="H99" s="187"/>
      <c r="I99" s="187"/>
      <c r="J99" s="187"/>
      <c r="K99" s="187"/>
      <c r="L99" s="187"/>
      <c r="M99" s="187"/>
      <c r="N99" s="187"/>
      <c r="O99" s="187"/>
      <c r="P99" s="187"/>
      <c r="Q99" s="187"/>
      <c r="R99" s="187"/>
      <c r="S99" s="187"/>
      <c r="T99" s="187"/>
      <c r="U99" s="187"/>
      <c r="V99" s="187"/>
      <c r="W99" s="187"/>
      <c r="X99" s="187"/>
      <c r="Y99" s="187"/>
      <c r="Z99" s="187"/>
      <c r="AA99" s="187"/>
      <c r="AB99" s="187"/>
    </row>
    <row r="100" spans="1:32" ht="15" customHeight="1" x14ac:dyDescent="0.2">
      <c r="A100" s="203" t="s">
        <v>142</v>
      </c>
      <c r="B100" s="203"/>
      <c r="C100" s="203"/>
      <c r="D100" s="203"/>
      <c r="E100" s="203"/>
      <c r="F100" s="186" t="str">
        <f>IF(Gesamtübersicht!B9="","",Gesamtübersicht!B9)</f>
        <v/>
      </c>
      <c r="G100" s="186"/>
      <c r="H100" s="186"/>
      <c r="I100" s="186"/>
      <c r="J100" s="186"/>
      <c r="K100" s="186"/>
      <c r="L100" s="186"/>
      <c r="M100" s="186"/>
      <c r="N100" s="186"/>
      <c r="O100" s="186"/>
      <c r="P100" s="186"/>
      <c r="Q100" s="186"/>
      <c r="R100" s="186"/>
      <c r="S100" s="186"/>
      <c r="T100" s="186"/>
      <c r="U100" s="186"/>
      <c r="V100" s="186"/>
      <c r="W100" s="186"/>
      <c r="X100" s="186"/>
      <c r="Y100" s="186"/>
      <c r="Z100" s="186"/>
      <c r="AA100" s="186"/>
      <c r="AB100" s="186"/>
    </row>
    <row r="101" spans="1:32" ht="15" customHeight="1" x14ac:dyDescent="0.2">
      <c r="A101" s="83"/>
      <c r="B101" s="83"/>
      <c r="C101" s="83"/>
      <c r="D101" s="83"/>
      <c r="E101" s="83"/>
      <c r="F101" s="96"/>
      <c r="G101" s="96"/>
      <c r="H101" s="96"/>
      <c r="I101" s="96"/>
      <c r="J101" s="96"/>
      <c r="K101" s="96"/>
      <c r="L101" s="96"/>
      <c r="M101" s="96"/>
      <c r="N101" s="96"/>
      <c r="O101" s="96"/>
      <c r="P101" s="96"/>
      <c r="Q101" s="96"/>
      <c r="R101" s="96"/>
      <c r="S101" s="96"/>
      <c r="T101" s="96"/>
      <c r="U101" s="96"/>
      <c r="V101" s="96"/>
      <c r="W101" s="96"/>
      <c r="X101" s="96"/>
      <c r="Y101" s="96"/>
      <c r="Z101" s="96"/>
      <c r="AA101" s="96"/>
      <c r="AB101" s="96"/>
    </row>
    <row r="102" spans="1:32" ht="18" customHeight="1" x14ac:dyDescent="0.2">
      <c r="A102" s="97" t="s">
        <v>42</v>
      </c>
    </row>
    <row r="103" spans="1:32" ht="17.100000000000001" customHeight="1" x14ac:dyDescent="0.2">
      <c r="A103" s="217" t="s">
        <v>1</v>
      </c>
      <c r="B103" s="217"/>
      <c r="C103" s="217"/>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7"/>
      <c r="Z103" s="217"/>
      <c r="AA103" s="217"/>
      <c r="AB103" s="217"/>
    </row>
    <row r="104" spans="1:32" ht="9" customHeight="1" x14ac:dyDescent="0.2"/>
    <row r="105" spans="1:32" s="67" customFormat="1" ht="18" customHeight="1" x14ac:dyDescent="0.2">
      <c r="B105" s="213" t="s">
        <v>11</v>
      </c>
      <c r="C105" s="213"/>
      <c r="D105" s="213"/>
      <c r="E105" s="213"/>
      <c r="F105" s="213"/>
      <c r="G105" s="213"/>
      <c r="H105" s="213"/>
      <c r="I105" s="213"/>
      <c r="J105" s="213"/>
      <c r="K105" s="213"/>
      <c r="L105" s="213"/>
      <c r="M105" s="218"/>
      <c r="N105" s="218"/>
      <c r="O105" s="218"/>
      <c r="P105" s="218"/>
      <c r="Q105" s="218"/>
      <c r="R105" s="218"/>
      <c r="S105" s="218"/>
      <c r="T105" s="218"/>
      <c r="U105" s="218"/>
      <c r="V105" s="218"/>
      <c r="W105" s="218"/>
      <c r="X105" s="218"/>
      <c r="AD105" s="66"/>
      <c r="AE105" s="66"/>
      <c r="AF105" s="66"/>
    </row>
    <row r="106" spans="1:32" s="67" customFormat="1" ht="18" customHeight="1" x14ac:dyDescent="0.2">
      <c r="B106" s="224" t="s">
        <v>44</v>
      </c>
      <c r="C106" s="237"/>
      <c r="D106" s="237"/>
      <c r="E106" s="237"/>
      <c r="F106" s="237"/>
      <c r="G106" s="237"/>
      <c r="H106" s="237"/>
      <c r="I106" s="237"/>
      <c r="J106" s="237"/>
      <c r="K106" s="237"/>
      <c r="L106" s="237"/>
      <c r="M106" s="3"/>
      <c r="N106" s="74"/>
      <c r="O106" s="74"/>
      <c r="P106" s="74"/>
      <c r="Q106" s="74"/>
      <c r="R106" s="74"/>
      <c r="S106" s="74"/>
      <c r="T106" s="74"/>
      <c r="U106" s="74"/>
      <c r="V106" s="74"/>
      <c r="W106" s="74"/>
      <c r="X106" s="74"/>
      <c r="AD106" s="66"/>
      <c r="AE106" s="66"/>
      <c r="AF106" s="66"/>
    </row>
    <row r="107" spans="1:32" ht="9" customHeight="1" x14ac:dyDescent="0.2"/>
    <row r="108" spans="1:32" ht="17.100000000000001" customHeight="1" x14ac:dyDescent="0.2">
      <c r="A108" s="217" t="s">
        <v>46</v>
      </c>
      <c r="B108" s="217"/>
      <c r="C108" s="217"/>
      <c r="D108" s="217"/>
      <c r="E108" s="217"/>
      <c r="F108" s="217"/>
      <c r="G108" s="217"/>
      <c r="H108" s="217"/>
      <c r="I108" s="217"/>
      <c r="J108" s="217"/>
      <c r="K108" s="217"/>
      <c r="L108" s="217"/>
      <c r="M108" s="217"/>
      <c r="N108" s="217"/>
      <c r="O108" s="217"/>
      <c r="P108" s="217"/>
      <c r="Q108" s="217"/>
      <c r="R108" s="217"/>
      <c r="S108" s="217"/>
      <c r="T108" s="217"/>
      <c r="U108" s="217"/>
      <c r="V108" s="217"/>
      <c r="W108" s="217"/>
      <c r="X108" s="217"/>
      <c r="Y108" s="217"/>
      <c r="Z108" s="217"/>
      <c r="AA108" s="217"/>
      <c r="AB108" s="217"/>
    </row>
    <row r="109" spans="1:32" ht="9" customHeight="1" x14ac:dyDescent="0.2">
      <c r="B109" s="75"/>
      <c r="C109" s="75"/>
      <c r="D109" s="75"/>
      <c r="E109" s="75"/>
      <c r="F109" s="75"/>
      <c r="G109" s="75"/>
      <c r="H109" s="75"/>
      <c r="I109" s="75"/>
      <c r="J109" s="75"/>
      <c r="K109" s="75"/>
    </row>
    <row r="110" spans="1:32" s="67" customFormat="1" ht="18" customHeight="1" x14ac:dyDescent="0.2">
      <c r="B110" s="213" t="s">
        <v>9</v>
      </c>
      <c r="C110" s="213"/>
      <c r="D110" s="213"/>
      <c r="E110" s="213"/>
      <c r="F110" s="213"/>
      <c r="G110" s="213"/>
      <c r="H110" s="213"/>
      <c r="I110" s="213"/>
      <c r="J110" s="213"/>
      <c r="K110" s="213"/>
      <c r="L110" s="213"/>
      <c r="M110" s="214"/>
      <c r="N110" s="214"/>
      <c r="O110" s="214"/>
      <c r="P110" s="214"/>
      <c r="Q110" s="214"/>
      <c r="R110" s="214"/>
      <c r="S110" s="214"/>
      <c r="T110" s="214"/>
      <c r="U110" s="214"/>
      <c r="V110" s="214"/>
      <c r="W110" s="214"/>
      <c r="X110" s="214"/>
      <c r="AD110" s="66"/>
      <c r="AE110" s="66"/>
      <c r="AF110" s="66"/>
    </row>
    <row r="111" spans="1:32" s="67" customFormat="1" ht="18" customHeight="1" x14ac:dyDescent="0.2">
      <c r="B111" s="215" t="s">
        <v>52</v>
      </c>
      <c r="C111" s="213"/>
      <c r="D111" s="213"/>
      <c r="E111" s="213"/>
      <c r="F111" s="213"/>
      <c r="G111" s="213"/>
      <c r="H111" s="213"/>
      <c r="I111" s="213"/>
      <c r="J111" s="213"/>
      <c r="K111" s="213"/>
      <c r="L111" s="213"/>
      <c r="M111" s="207"/>
      <c r="N111" s="207"/>
      <c r="O111" s="207"/>
      <c r="P111" s="207"/>
      <c r="Q111" s="207"/>
      <c r="R111" s="207"/>
      <c r="S111" s="207"/>
      <c r="T111" s="207"/>
      <c r="U111" s="207"/>
      <c r="V111" s="207"/>
      <c r="W111" s="207"/>
      <c r="X111" s="207"/>
      <c r="AD111" s="66"/>
      <c r="AE111" s="66"/>
      <c r="AF111" s="66"/>
    </row>
    <row r="112" spans="1:32" s="67" customFormat="1" ht="18" customHeight="1" x14ac:dyDescent="0.2">
      <c r="B112" s="215" t="s">
        <v>53</v>
      </c>
      <c r="C112" s="237"/>
      <c r="D112" s="237"/>
      <c r="E112" s="237"/>
      <c r="F112" s="237"/>
      <c r="G112" s="237"/>
      <c r="H112" s="237"/>
      <c r="I112" s="237"/>
      <c r="J112" s="237"/>
      <c r="K112" s="237"/>
      <c r="L112" s="237"/>
      <c r="M112" s="207"/>
      <c r="N112" s="238"/>
      <c r="O112" s="238"/>
      <c r="P112" s="238"/>
      <c r="Q112" s="238"/>
      <c r="R112" s="238"/>
      <c r="S112" s="238"/>
      <c r="T112" s="238"/>
      <c r="U112" s="238"/>
      <c r="V112" s="238"/>
      <c r="W112" s="238"/>
      <c r="X112" s="238"/>
      <c r="AD112" s="66"/>
      <c r="AE112" s="66"/>
      <c r="AF112" s="66"/>
    </row>
    <row r="113" spans="1:69" s="67" customFormat="1" ht="18" customHeight="1" x14ac:dyDescent="0.2">
      <c r="B113" s="213" t="s">
        <v>38</v>
      </c>
      <c r="C113" s="213"/>
      <c r="D113" s="213"/>
      <c r="E113" s="213"/>
      <c r="F113" s="213"/>
      <c r="G113" s="213"/>
      <c r="H113" s="213"/>
      <c r="I113" s="213"/>
      <c r="J113" s="213"/>
      <c r="K113" s="213"/>
      <c r="L113" s="213"/>
      <c r="M113" s="216"/>
      <c r="N113" s="216"/>
      <c r="O113" s="216"/>
      <c r="P113" s="216"/>
      <c r="Q113" s="216"/>
      <c r="R113" s="216"/>
      <c r="S113" s="216"/>
      <c r="T113" s="216"/>
      <c r="U113" s="216"/>
      <c r="V113" s="216"/>
      <c r="W113" s="216"/>
      <c r="X113" s="216"/>
      <c r="AD113" s="66"/>
      <c r="AE113" s="66"/>
      <c r="AF113" s="66"/>
    </row>
    <row r="114" spans="1:69" ht="9" customHeight="1" x14ac:dyDescent="0.2">
      <c r="B114" s="76"/>
      <c r="C114" s="76"/>
      <c r="D114" s="76"/>
      <c r="E114" s="76"/>
      <c r="F114" s="76"/>
      <c r="G114" s="76"/>
      <c r="H114" s="76"/>
      <c r="I114" s="76"/>
      <c r="J114" s="76"/>
      <c r="K114" s="76"/>
      <c r="L114" s="76"/>
      <c r="M114" s="77"/>
      <c r="N114" s="77"/>
      <c r="O114" s="77"/>
      <c r="P114" s="77"/>
      <c r="Q114" s="77"/>
      <c r="R114" s="77"/>
      <c r="S114" s="77"/>
      <c r="T114" s="77"/>
      <c r="U114" s="77"/>
      <c r="V114" s="77"/>
      <c r="W114" s="77"/>
      <c r="X114" s="77"/>
    </row>
    <row r="115" spans="1:69" ht="17.100000000000001" customHeight="1" x14ac:dyDescent="0.2">
      <c r="A115" s="217" t="s">
        <v>10</v>
      </c>
      <c r="B115" s="217"/>
      <c r="C115" s="217"/>
      <c r="D115" s="217"/>
      <c r="E115" s="217"/>
      <c r="F115" s="217"/>
      <c r="G115" s="217"/>
      <c r="H115" s="217"/>
      <c r="I115" s="217"/>
      <c r="J115" s="217"/>
      <c r="K115" s="217"/>
      <c r="L115" s="217"/>
      <c r="M115" s="217"/>
      <c r="N115" s="217"/>
      <c r="O115" s="217"/>
      <c r="P115" s="217"/>
      <c r="Q115" s="217"/>
      <c r="R115" s="217"/>
      <c r="S115" s="217"/>
      <c r="T115" s="217"/>
      <c r="U115" s="217"/>
      <c r="V115" s="217"/>
      <c r="W115" s="217"/>
      <c r="X115" s="217"/>
      <c r="Y115" s="217"/>
      <c r="Z115" s="217"/>
      <c r="AA115" s="217"/>
      <c r="AB115" s="217"/>
    </row>
    <row r="116" spans="1:69" ht="9" customHeight="1" x14ac:dyDescent="0.2">
      <c r="B116" s="75"/>
      <c r="C116" s="75"/>
      <c r="D116" s="75"/>
      <c r="E116" s="75"/>
      <c r="F116" s="75"/>
      <c r="G116" s="75"/>
      <c r="H116" s="75"/>
      <c r="I116" s="75"/>
      <c r="K116" s="75"/>
    </row>
    <row r="117" spans="1:69" s="78" customFormat="1" ht="18" customHeight="1" x14ac:dyDescent="0.2">
      <c r="B117" s="215" t="s">
        <v>114</v>
      </c>
      <c r="C117" s="213"/>
      <c r="D117" s="213"/>
      <c r="E117" s="213"/>
      <c r="F117" s="213"/>
      <c r="G117" s="213"/>
      <c r="H117" s="213"/>
      <c r="I117" s="213"/>
      <c r="J117" s="213"/>
      <c r="K117" s="213"/>
      <c r="L117" s="213"/>
      <c r="M117" s="218"/>
      <c r="N117" s="219"/>
      <c r="O117" s="219"/>
      <c r="P117" s="219"/>
      <c r="Q117" s="219"/>
      <c r="R117" s="219"/>
      <c r="S117" s="219"/>
      <c r="T117" s="219"/>
      <c r="U117" s="219"/>
      <c r="V117" s="219"/>
      <c r="W117" s="219"/>
      <c r="X117" s="219"/>
      <c r="AD117" s="66"/>
      <c r="AE117" s="66"/>
      <c r="AF117" s="66"/>
    </row>
    <row r="118" spans="1:69" s="78" customFormat="1" ht="18" customHeight="1" x14ac:dyDescent="0.2">
      <c r="B118" s="215" t="s">
        <v>112</v>
      </c>
      <c r="C118" s="213"/>
      <c r="D118" s="213"/>
      <c r="E118" s="213"/>
      <c r="F118" s="213"/>
      <c r="G118" s="213"/>
      <c r="H118" s="213"/>
      <c r="I118" s="213"/>
      <c r="J118" s="213"/>
      <c r="K118" s="213"/>
      <c r="L118" s="213"/>
      <c r="M118" s="220"/>
      <c r="N118" s="220"/>
      <c r="O118" s="220"/>
      <c r="P118" s="220"/>
      <c r="Q118" s="220"/>
      <c r="R118" s="220"/>
      <c r="S118" s="220"/>
      <c r="T118" s="220"/>
      <c r="U118" s="220"/>
      <c r="V118" s="220"/>
      <c r="W118" s="220"/>
      <c r="X118" s="220"/>
      <c r="AD118" s="66"/>
      <c r="AE118" s="66"/>
      <c r="AF118" s="66"/>
    </row>
    <row r="119" spans="1:69" s="78" customFormat="1" ht="18" customHeight="1" x14ac:dyDescent="0.2">
      <c r="B119" s="215" t="s">
        <v>77</v>
      </c>
      <c r="C119" s="213"/>
      <c r="D119" s="213"/>
      <c r="E119" s="213"/>
      <c r="F119" s="213"/>
      <c r="G119" s="213"/>
      <c r="H119" s="213"/>
      <c r="I119" s="213"/>
      <c r="J119" s="213"/>
      <c r="K119" s="213"/>
      <c r="L119" s="213"/>
      <c r="M119" s="221"/>
      <c r="N119" s="221"/>
      <c r="O119" s="221"/>
      <c r="P119" s="221"/>
      <c r="Q119" s="221"/>
      <c r="R119" s="221"/>
      <c r="S119" s="221"/>
      <c r="T119" s="221"/>
      <c r="U119" s="221"/>
      <c r="V119" s="221"/>
      <c r="W119" s="221"/>
      <c r="X119" s="221"/>
      <c r="AD119" s="66"/>
      <c r="AE119" s="66"/>
      <c r="AF119" s="66"/>
    </row>
    <row r="120" spans="1:69" s="78" customFormat="1" ht="18" customHeight="1" x14ac:dyDescent="0.2">
      <c r="B120" s="215" t="s">
        <v>113</v>
      </c>
      <c r="C120" s="213"/>
      <c r="D120" s="213"/>
      <c r="E120" s="213"/>
      <c r="F120" s="213"/>
      <c r="G120" s="213"/>
      <c r="H120" s="213"/>
      <c r="I120" s="213"/>
      <c r="J120" s="213"/>
      <c r="K120" s="213"/>
      <c r="L120" s="213"/>
      <c r="M120" s="222"/>
      <c r="N120" s="222"/>
      <c r="O120" s="222"/>
      <c r="P120" s="222"/>
      <c r="Q120" s="222"/>
      <c r="R120" s="223" t="s">
        <v>8</v>
      </c>
      <c r="S120" s="223"/>
      <c r="T120" s="222"/>
      <c r="U120" s="222"/>
      <c r="V120" s="222"/>
      <c r="W120" s="222"/>
      <c r="X120" s="222"/>
      <c r="AD120" s="66"/>
      <c r="AE120" s="66"/>
      <c r="AF120" s="66"/>
    </row>
    <row r="121" spans="1:69" s="78" customFormat="1" ht="9" customHeight="1" x14ac:dyDescent="0.2">
      <c r="B121" s="79"/>
      <c r="C121" s="79"/>
      <c r="D121" s="79"/>
      <c r="E121" s="79"/>
      <c r="F121" s="79"/>
      <c r="G121" s="79"/>
      <c r="H121" s="79"/>
      <c r="I121" s="79"/>
      <c r="J121" s="79"/>
      <c r="K121" s="79"/>
      <c r="L121" s="79"/>
      <c r="M121" s="80"/>
      <c r="N121" s="80"/>
      <c r="O121" s="80"/>
      <c r="P121" s="80"/>
      <c r="Q121" s="80"/>
      <c r="R121" s="81"/>
      <c r="S121" s="81"/>
      <c r="T121" s="80"/>
      <c r="U121" s="80"/>
      <c r="V121" s="80"/>
      <c r="W121" s="80"/>
      <c r="X121" s="80"/>
      <c r="AD121" s="66"/>
      <c r="AE121" s="66"/>
      <c r="AF121" s="66"/>
    </row>
    <row r="122" spans="1:69" s="78" customFormat="1" ht="11.45" customHeight="1" x14ac:dyDescent="0.2">
      <c r="A122" s="82" t="s">
        <v>125</v>
      </c>
      <c r="B122" s="79"/>
      <c r="C122" s="79"/>
      <c r="D122" s="79"/>
      <c r="E122" s="79"/>
      <c r="F122" s="79"/>
      <c r="G122" s="79"/>
      <c r="H122" s="79"/>
      <c r="I122" s="79"/>
      <c r="J122" s="79"/>
      <c r="K122" s="79"/>
      <c r="L122" s="79"/>
      <c r="O122" s="80"/>
      <c r="P122" s="80"/>
      <c r="Q122" s="80"/>
      <c r="R122" s="81"/>
      <c r="S122" s="81"/>
      <c r="T122" s="80"/>
      <c r="U122" s="80"/>
      <c r="V122" s="80"/>
      <c r="W122" s="80"/>
      <c r="X122" s="80"/>
      <c r="AD122" s="66"/>
      <c r="AE122" s="66"/>
      <c r="AF122" s="66"/>
    </row>
    <row r="123" spans="1:69" ht="9" customHeight="1" x14ac:dyDescent="0.2">
      <c r="A123" s="82" t="s">
        <v>126</v>
      </c>
      <c r="B123" s="67"/>
      <c r="C123" s="67"/>
      <c r="D123" s="67"/>
      <c r="E123" s="83"/>
      <c r="F123" s="68"/>
      <c r="G123" s="68"/>
      <c r="H123" s="68"/>
      <c r="I123" s="68"/>
      <c r="J123" s="68"/>
      <c r="K123" s="68"/>
      <c r="L123" s="68"/>
      <c r="M123" s="68"/>
      <c r="N123" s="68"/>
      <c r="O123" s="68"/>
      <c r="P123" s="68"/>
      <c r="Q123" s="68"/>
      <c r="R123" s="68"/>
      <c r="S123" s="68"/>
      <c r="T123" s="68"/>
      <c r="U123" s="68"/>
      <c r="V123" s="68"/>
      <c r="W123" s="68"/>
      <c r="X123" s="68"/>
      <c r="Y123" s="68"/>
      <c r="Z123" s="68"/>
      <c r="AA123" s="68"/>
      <c r="AB123" s="68"/>
    </row>
    <row r="124" spans="1:69" ht="9" customHeight="1" x14ac:dyDescent="0.2">
      <c r="A124" s="67"/>
      <c r="B124" s="67"/>
      <c r="C124" s="67"/>
      <c r="D124" s="67"/>
      <c r="E124" s="83"/>
      <c r="F124" s="68"/>
      <c r="G124" s="68"/>
      <c r="H124" s="68"/>
      <c r="I124" s="68"/>
      <c r="J124" s="68"/>
      <c r="K124" s="68"/>
      <c r="L124" s="68"/>
      <c r="M124" s="68"/>
      <c r="N124" s="68"/>
      <c r="O124" s="68"/>
      <c r="P124" s="68"/>
      <c r="Q124" s="68"/>
      <c r="R124" s="68"/>
      <c r="S124" s="68"/>
      <c r="T124" s="68"/>
      <c r="U124" s="68"/>
      <c r="V124" s="68"/>
      <c r="W124" s="68"/>
      <c r="X124" s="68"/>
      <c r="Y124" s="68"/>
      <c r="Z124" s="68"/>
      <c r="AA124" s="68"/>
      <c r="AB124" s="68"/>
    </row>
    <row r="125" spans="1:69" ht="17.100000000000001" customHeight="1" x14ac:dyDescent="0.2">
      <c r="A125" s="211" t="s">
        <v>47</v>
      </c>
      <c r="B125" s="211"/>
      <c r="C125" s="211"/>
      <c r="D125" s="211"/>
      <c r="E125" s="211"/>
      <c r="F125" s="211"/>
      <c r="G125" s="211"/>
      <c r="H125" s="211"/>
      <c r="I125" s="211"/>
      <c r="J125" s="211"/>
      <c r="K125" s="211"/>
      <c r="L125" s="211"/>
      <c r="M125" s="211"/>
      <c r="N125" s="211"/>
      <c r="O125" s="211"/>
      <c r="P125" s="211"/>
      <c r="Q125" s="211"/>
      <c r="R125" s="211"/>
      <c r="S125" s="211"/>
      <c r="T125" s="211"/>
      <c r="U125" s="211"/>
      <c r="V125" s="211"/>
      <c r="W125" s="211"/>
      <c r="X125" s="211"/>
      <c r="Y125" s="211"/>
      <c r="Z125" s="211"/>
      <c r="AA125" s="211"/>
      <c r="AB125" s="211"/>
    </row>
    <row r="126" spans="1:69" ht="9" customHeight="1" x14ac:dyDescent="0.2"/>
    <row r="127" spans="1:69" ht="18" customHeight="1" x14ac:dyDescent="0.2">
      <c r="A127" s="208">
        <f>Finanzierungsplan!I48</f>
        <v>2026</v>
      </c>
      <c r="B127" s="208"/>
    </row>
    <row r="128" spans="1:69" s="67" customFormat="1" ht="18" customHeight="1" x14ac:dyDescent="0.2">
      <c r="A128" s="209" t="s">
        <v>48</v>
      </c>
      <c r="B128" s="209"/>
      <c r="C128" s="209"/>
      <c r="D128" s="209"/>
      <c r="E128" s="209"/>
      <c r="F128" s="210" t="s">
        <v>83</v>
      </c>
      <c r="G128" s="210"/>
      <c r="H128" s="210"/>
      <c r="I128" s="210"/>
      <c r="J128" s="210"/>
      <c r="K128" s="210" t="s">
        <v>69</v>
      </c>
      <c r="L128" s="210"/>
      <c r="M128" s="210"/>
      <c r="N128" s="210"/>
      <c r="O128" s="210"/>
      <c r="P128" s="210"/>
      <c r="Q128" s="210"/>
      <c r="R128" s="210"/>
      <c r="S128" s="210" t="s">
        <v>70</v>
      </c>
      <c r="T128" s="210"/>
      <c r="U128" s="210"/>
      <c r="V128" s="210"/>
      <c r="W128" s="210"/>
      <c r="X128" s="210" t="s">
        <v>115</v>
      </c>
      <c r="Y128" s="210"/>
      <c r="Z128" s="210"/>
      <c r="AA128" s="210"/>
      <c r="AB128" s="210"/>
      <c r="AC128" s="84"/>
      <c r="AD128" s="66"/>
      <c r="AE128" s="66"/>
      <c r="AF128" s="66"/>
      <c r="AG128" s="85"/>
      <c r="AH128" s="85"/>
      <c r="AI128" s="85"/>
      <c r="AJ128" s="85"/>
      <c r="AK128" s="85"/>
      <c r="AL128" s="85"/>
      <c r="AM128" s="85"/>
      <c r="AN128" s="85"/>
      <c r="AO128" s="85"/>
      <c r="AP128" s="85"/>
      <c r="AQ128" s="85"/>
      <c r="AR128" s="85"/>
      <c r="AS128" s="85"/>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row>
    <row r="129" spans="1:69" s="67" customFormat="1" ht="18" customHeight="1" x14ac:dyDescent="0.2">
      <c r="A129" s="209"/>
      <c r="B129" s="209"/>
      <c r="C129" s="209"/>
      <c r="D129" s="209"/>
      <c r="E129" s="209"/>
      <c r="F129" s="210"/>
      <c r="G129" s="210"/>
      <c r="H129" s="210"/>
      <c r="I129" s="210"/>
      <c r="J129" s="210"/>
      <c r="K129" s="210"/>
      <c r="L129" s="210"/>
      <c r="M129" s="210"/>
      <c r="N129" s="210"/>
      <c r="O129" s="210"/>
      <c r="P129" s="210"/>
      <c r="Q129" s="210"/>
      <c r="R129" s="210"/>
      <c r="S129" s="210"/>
      <c r="T129" s="210"/>
      <c r="U129" s="210"/>
      <c r="V129" s="210"/>
      <c r="W129" s="210"/>
      <c r="X129" s="210"/>
      <c r="Y129" s="210"/>
      <c r="Z129" s="210"/>
      <c r="AA129" s="210"/>
      <c r="AB129" s="210"/>
      <c r="AC129" s="84"/>
      <c r="AD129" s="66"/>
      <c r="AE129" s="66"/>
      <c r="AF129" s="66"/>
      <c r="AG129" s="85"/>
      <c r="AH129" s="85"/>
      <c r="AI129" s="85"/>
      <c r="AJ129" s="85"/>
      <c r="AK129" s="85"/>
      <c r="AL129" s="85"/>
      <c r="AM129" s="85"/>
      <c r="AN129" s="85"/>
      <c r="AO129" s="85"/>
      <c r="AP129" s="85"/>
      <c r="AQ129" s="85"/>
      <c r="AR129" s="85"/>
      <c r="AS129" s="85"/>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row>
    <row r="130" spans="1:69" s="67" customFormat="1" ht="18" customHeight="1" x14ac:dyDescent="0.2">
      <c r="A130" s="206" t="s">
        <v>54</v>
      </c>
      <c r="B130" s="206"/>
      <c r="C130" s="206"/>
      <c r="D130" s="206"/>
      <c r="E130" s="206"/>
      <c r="F130" s="207"/>
      <c r="G130" s="207"/>
      <c r="H130" s="207"/>
      <c r="I130" s="207"/>
      <c r="J130" s="207"/>
      <c r="K130" s="207"/>
      <c r="L130" s="207"/>
      <c r="M130" s="207"/>
      <c r="N130" s="207"/>
      <c r="O130" s="207"/>
      <c r="P130" s="207"/>
      <c r="Q130" s="207"/>
      <c r="R130" s="207"/>
      <c r="S130" s="207"/>
      <c r="T130" s="207"/>
      <c r="U130" s="207"/>
      <c r="V130" s="207"/>
      <c r="W130" s="207"/>
      <c r="X130" s="204" t="str">
        <f>IF(OR($M$118="",$M$110="",SUM(F130:W130)=0),"",IFERROR(ROUND((F130+K130+S130)*$M$118/$M$110,2),""))</f>
        <v/>
      </c>
      <c r="Y130" s="204"/>
      <c r="Z130" s="204"/>
      <c r="AA130" s="204"/>
      <c r="AB130" s="204"/>
      <c r="AC130" s="87"/>
      <c r="AD130" s="66"/>
      <c r="AE130" s="66"/>
      <c r="AF130" s="66"/>
      <c r="AG130" s="85"/>
      <c r="AH130" s="85"/>
      <c r="AI130" s="85"/>
      <c r="AJ130" s="85"/>
      <c r="AK130" s="88"/>
      <c r="AL130" s="88"/>
      <c r="AM130" s="85"/>
      <c r="AN130" s="85"/>
      <c r="AO130" s="85"/>
      <c r="AP130" s="85"/>
      <c r="AQ130" s="85"/>
      <c r="AR130" s="85"/>
      <c r="AS130" s="85"/>
      <c r="AT130" s="86"/>
      <c r="AU130" s="86"/>
      <c r="AV130" s="86"/>
      <c r="AW130" s="86"/>
      <c r="AX130" s="86"/>
      <c r="AY130" s="86"/>
      <c r="AZ130" s="86"/>
      <c r="BA130" s="86"/>
      <c r="BB130" s="86"/>
      <c r="BC130" s="86"/>
      <c r="BD130" s="86"/>
      <c r="BE130" s="86"/>
      <c r="BF130" s="86"/>
      <c r="BG130" s="86"/>
      <c r="BH130" s="86"/>
      <c r="BI130" s="86"/>
      <c r="BJ130" s="86"/>
      <c r="BK130" s="86"/>
      <c r="BL130" s="86"/>
      <c r="BM130" s="86"/>
      <c r="BN130" s="86"/>
      <c r="BO130" s="86"/>
      <c r="BP130" s="86"/>
      <c r="BQ130" s="86"/>
    </row>
    <row r="131" spans="1:69" s="67" customFormat="1" ht="18" customHeight="1" x14ac:dyDescent="0.2">
      <c r="A131" s="206" t="s">
        <v>55</v>
      </c>
      <c r="B131" s="206"/>
      <c r="C131" s="206"/>
      <c r="D131" s="206"/>
      <c r="E131" s="206"/>
      <c r="F131" s="207"/>
      <c r="G131" s="207"/>
      <c r="H131" s="207"/>
      <c r="I131" s="207"/>
      <c r="J131" s="207"/>
      <c r="K131" s="207"/>
      <c r="L131" s="207"/>
      <c r="M131" s="207"/>
      <c r="N131" s="207"/>
      <c r="O131" s="207"/>
      <c r="P131" s="207"/>
      <c r="Q131" s="207"/>
      <c r="R131" s="207"/>
      <c r="S131" s="207"/>
      <c r="T131" s="207"/>
      <c r="U131" s="207"/>
      <c r="V131" s="207"/>
      <c r="W131" s="207"/>
      <c r="X131" s="204" t="str">
        <f t="shared" ref="X131:X141" si="3">IF(OR($M$118="",$M$110="",SUM(F131:W131)=0),"",IFERROR(ROUND((F131+K131+S131)*$M$118/$M$110,2),""))</f>
        <v/>
      </c>
      <c r="Y131" s="204"/>
      <c r="Z131" s="204"/>
      <c r="AA131" s="204"/>
      <c r="AB131" s="204"/>
      <c r="AC131" s="87"/>
      <c r="AD131" s="66"/>
      <c r="AE131" s="66"/>
      <c r="AF131" s="66"/>
      <c r="AG131" s="85"/>
      <c r="AH131" s="85"/>
      <c r="AI131" s="85"/>
      <c r="AJ131" s="85"/>
      <c r="AK131" s="88"/>
      <c r="AL131" s="88"/>
      <c r="AM131" s="85"/>
      <c r="AN131" s="85"/>
      <c r="AO131" s="85"/>
      <c r="AP131" s="85"/>
      <c r="AQ131" s="85"/>
      <c r="AR131" s="85"/>
      <c r="AS131" s="85"/>
      <c r="AT131" s="86"/>
      <c r="AU131" s="86"/>
      <c r="AV131" s="86"/>
      <c r="AW131" s="86"/>
      <c r="AX131" s="86"/>
      <c r="AY131" s="86"/>
      <c r="AZ131" s="86"/>
      <c r="BA131" s="86"/>
      <c r="BB131" s="86"/>
      <c r="BC131" s="86"/>
      <c r="BD131" s="86"/>
      <c r="BE131" s="86"/>
      <c r="BF131" s="86"/>
      <c r="BG131" s="86"/>
      <c r="BH131" s="86"/>
      <c r="BI131" s="86"/>
      <c r="BJ131" s="86"/>
      <c r="BK131" s="86"/>
      <c r="BL131" s="86"/>
      <c r="BM131" s="86"/>
      <c r="BN131" s="86"/>
      <c r="BO131" s="86"/>
      <c r="BP131" s="86"/>
      <c r="BQ131" s="86"/>
    </row>
    <row r="132" spans="1:69" s="67" customFormat="1" ht="18" customHeight="1" x14ac:dyDescent="0.2">
      <c r="A132" s="206" t="s">
        <v>56</v>
      </c>
      <c r="B132" s="206"/>
      <c r="C132" s="206"/>
      <c r="D132" s="206"/>
      <c r="E132" s="206"/>
      <c r="F132" s="207"/>
      <c r="G132" s="207"/>
      <c r="H132" s="207"/>
      <c r="I132" s="207"/>
      <c r="J132" s="207"/>
      <c r="K132" s="207"/>
      <c r="L132" s="207"/>
      <c r="M132" s="207"/>
      <c r="N132" s="207"/>
      <c r="O132" s="207"/>
      <c r="P132" s="207"/>
      <c r="Q132" s="207"/>
      <c r="R132" s="207"/>
      <c r="S132" s="207"/>
      <c r="T132" s="207"/>
      <c r="U132" s="207"/>
      <c r="V132" s="207"/>
      <c r="W132" s="207"/>
      <c r="X132" s="204" t="str">
        <f t="shared" si="3"/>
        <v/>
      </c>
      <c r="Y132" s="204"/>
      <c r="Z132" s="204"/>
      <c r="AA132" s="204"/>
      <c r="AB132" s="204"/>
      <c r="AC132" s="87"/>
      <c r="AD132" s="66"/>
      <c r="AE132" s="66"/>
      <c r="AF132" s="66"/>
      <c r="AG132" s="85"/>
      <c r="AH132" s="85"/>
      <c r="AI132" s="85"/>
      <c r="AJ132" s="85"/>
      <c r="AK132" s="88"/>
      <c r="AL132" s="88"/>
      <c r="AM132" s="85"/>
      <c r="AN132" s="85"/>
      <c r="AO132" s="85"/>
      <c r="AP132" s="85"/>
      <c r="AQ132" s="85"/>
      <c r="AR132" s="85"/>
      <c r="AS132" s="85"/>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row>
    <row r="133" spans="1:69" s="67" customFormat="1" ht="18" customHeight="1" x14ac:dyDescent="0.2">
      <c r="A133" s="206" t="s">
        <v>57</v>
      </c>
      <c r="B133" s="206"/>
      <c r="C133" s="206"/>
      <c r="D133" s="206"/>
      <c r="E133" s="206"/>
      <c r="F133" s="207"/>
      <c r="G133" s="207"/>
      <c r="H133" s="207"/>
      <c r="I133" s="207"/>
      <c r="J133" s="207"/>
      <c r="K133" s="207"/>
      <c r="L133" s="207"/>
      <c r="M133" s="207"/>
      <c r="N133" s="207"/>
      <c r="O133" s="207"/>
      <c r="P133" s="207"/>
      <c r="Q133" s="207"/>
      <c r="R133" s="207"/>
      <c r="S133" s="207"/>
      <c r="T133" s="207"/>
      <c r="U133" s="207"/>
      <c r="V133" s="207"/>
      <c r="W133" s="207"/>
      <c r="X133" s="204" t="str">
        <f t="shared" si="3"/>
        <v/>
      </c>
      <c r="Y133" s="204"/>
      <c r="Z133" s="204"/>
      <c r="AA133" s="204"/>
      <c r="AB133" s="204"/>
      <c r="AC133" s="87"/>
      <c r="AD133" s="66"/>
      <c r="AE133" s="66"/>
      <c r="AF133" s="66"/>
      <c r="AG133" s="85"/>
      <c r="AH133" s="85"/>
      <c r="AI133" s="85"/>
      <c r="AJ133" s="85"/>
      <c r="AK133" s="88"/>
      <c r="AL133" s="88"/>
      <c r="AM133" s="85"/>
      <c r="AN133" s="85"/>
      <c r="AO133" s="85"/>
      <c r="AP133" s="85"/>
      <c r="AQ133" s="85"/>
      <c r="AR133" s="85"/>
      <c r="AS133" s="85"/>
      <c r="AT133" s="86"/>
      <c r="AU133" s="86"/>
      <c r="AV133" s="86"/>
      <c r="AW133" s="86"/>
      <c r="AX133" s="86"/>
      <c r="AY133" s="86"/>
      <c r="AZ133" s="86"/>
      <c r="BA133" s="86"/>
      <c r="BB133" s="86"/>
      <c r="BC133" s="86"/>
      <c r="BD133" s="86"/>
      <c r="BE133" s="86"/>
      <c r="BF133" s="86"/>
      <c r="BG133" s="86"/>
      <c r="BH133" s="86"/>
      <c r="BI133" s="86"/>
      <c r="BJ133" s="86"/>
      <c r="BK133" s="86"/>
      <c r="BL133" s="86"/>
      <c r="BM133" s="86"/>
      <c r="BN133" s="86"/>
      <c r="BO133" s="86"/>
      <c r="BP133" s="86"/>
      <c r="BQ133" s="86"/>
    </row>
    <row r="134" spans="1:69" s="67" customFormat="1" ht="18" customHeight="1" x14ac:dyDescent="0.2">
      <c r="A134" s="206" t="s">
        <v>58</v>
      </c>
      <c r="B134" s="206"/>
      <c r="C134" s="206"/>
      <c r="D134" s="206"/>
      <c r="E134" s="206"/>
      <c r="F134" s="207"/>
      <c r="G134" s="207"/>
      <c r="H134" s="207"/>
      <c r="I134" s="207"/>
      <c r="J134" s="207"/>
      <c r="K134" s="207"/>
      <c r="L134" s="207"/>
      <c r="M134" s="207"/>
      <c r="N134" s="207"/>
      <c r="O134" s="207"/>
      <c r="P134" s="207"/>
      <c r="Q134" s="207"/>
      <c r="R134" s="207"/>
      <c r="S134" s="207"/>
      <c r="T134" s="207"/>
      <c r="U134" s="207"/>
      <c r="V134" s="207"/>
      <c r="W134" s="207"/>
      <c r="X134" s="204" t="str">
        <f t="shared" si="3"/>
        <v/>
      </c>
      <c r="Y134" s="204"/>
      <c r="Z134" s="204"/>
      <c r="AA134" s="204"/>
      <c r="AB134" s="204"/>
      <c r="AC134" s="87"/>
      <c r="AD134" s="66"/>
      <c r="AE134" s="66"/>
      <c r="AF134" s="66"/>
      <c r="AG134" s="85"/>
      <c r="AH134" s="85"/>
      <c r="AI134" s="85"/>
      <c r="AJ134" s="85"/>
      <c r="AK134" s="88"/>
      <c r="AL134" s="88"/>
      <c r="AM134" s="85"/>
      <c r="AN134" s="85"/>
      <c r="AO134" s="85"/>
      <c r="AP134" s="85"/>
      <c r="AQ134" s="85"/>
      <c r="AR134" s="85"/>
      <c r="AS134" s="85"/>
      <c r="AT134" s="86"/>
      <c r="AU134" s="86"/>
      <c r="AV134" s="86"/>
      <c r="AW134" s="86"/>
      <c r="AX134" s="86"/>
      <c r="AY134" s="86"/>
      <c r="AZ134" s="86"/>
      <c r="BA134" s="86"/>
      <c r="BB134" s="86"/>
      <c r="BC134" s="86"/>
      <c r="BD134" s="86"/>
      <c r="BE134" s="86"/>
      <c r="BF134" s="86"/>
      <c r="BG134" s="86"/>
      <c r="BH134" s="86"/>
      <c r="BI134" s="86"/>
      <c r="BJ134" s="86"/>
      <c r="BK134" s="86"/>
      <c r="BL134" s="86"/>
      <c r="BM134" s="86"/>
      <c r="BN134" s="86"/>
      <c r="BO134" s="86"/>
      <c r="BP134" s="86"/>
      <c r="BQ134" s="86"/>
    </row>
    <row r="135" spans="1:69" s="67" customFormat="1" ht="18" customHeight="1" x14ac:dyDescent="0.2">
      <c r="A135" s="206" t="s">
        <v>59</v>
      </c>
      <c r="B135" s="206"/>
      <c r="C135" s="206"/>
      <c r="D135" s="206"/>
      <c r="E135" s="206"/>
      <c r="F135" s="207"/>
      <c r="G135" s="207"/>
      <c r="H135" s="207"/>
      <c r="I135" s="207"/>
      <c r="J135" s="207"/>
      <c r="K135" s="207"/>
      <c r="L135" s="207"/>
      <c r="M135" s="207"/>
      <c r="N135" s="207"/>
      <c r="O135" s="207"/>
      <c r="P135" s="207"/>
      <c r="Q135" s="207"/>
      <c r="R135" s="207"/>
      <c r="S135" s="207"/>
      <c r="T135" s="207"/>
      <c r="U135" s="207"/>
      <c r="V135" s="207"/>
      <c r="W135" s="207"/>
      <c r="X135" s="204" t="str">
        <f t="shared" si="3"/>
        <v/>
      </c>
      <c r="Y135" s="204"/>
      <c r="Z135" s="204"/>
      <c r="AA135" s="204"/>
      <c r="AB135" s="204"/>
      <c r="AC135" s="87"/>
      <c r="AD135" s="66"/>
      <c r="AE135" s="66"/>
      <c r="AF135" s="66"/>
      <c r="AG135" s="85"/>
      <c r="AH135" s="85"/>
      <c r="AI135" s="85"/>
      <c r="AJ135" s="85"/>
      <c r="AK135" s="88"/>
      <c r="AL135" s="88"/>
      <c r="AM135" s="85"/>
      <c r="AN135" s="85"/>
      <c r="AO135" s="85"/>
      <c r="AP135" s="85"/>
      <c r="AQ135" s="85"/>
      <c r="AR135" s="85"/>
      <c r="AS135" s="85"/>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row>
    <row r="136" spans="1:69" s="67" customFormat="1" ht="18" customHeight="1" x14ac:dyDescent="0.2">
      <c r="A136" s="206" t="s">
        <v>60</v>
      </c>
      <c r="B136" s="206"/>
      <c r="C136" s="206"/>
      <c r="D136" s="206"/>
      <c r="E136" s="206"/>
      <c r="F136" s="207"/>
      <c r="G136" s="207"/>
      <c r="H136" s="207"/>
      <c r="I136" s="207"/>
      <c r="J136" s="207"/>
      <c r="K136" s="207"/>
      <c r="L136" s="207"/>
      <c r="M136" s="207"/>
      <c r="N136" s="207"/>
      <c r="O136" s="207"/>
      <c r="P136" s="207"/>
      <c r="Q136" s="207"/>
      <c r="R136" s="207"/>
      <c r="S136" s="207"/>
      <c r="T136" s="207"/>
      <c r="U136" s="207"/>
      <c r="V136" s="207"/>
      <c r="W136" s="207"/>
      <c r="X136" s="204" t="str">
        <f t="shared" si="3"/>
        <v/>
      </c>
      <c r="Y136" s="204"/>
      <c r="Z136" s="204"/>
      <c r="AA136" s="204"/>
      <c r="AB136" s="204"/>
      <c r="AC136" s="87"/>
      <c r="AD136" s="66"/>
      <c r="AE136" s="66"/>
      <c r="AF136" s="66"/>
      <c r="AG136" s="85"/>
      <c r="AH136" s="85"/>
      <c r="AI136" s="85"/>
      <c r="AJ136" s="85"/>
      <c r="AK136" s="88"/>
      <c r="AL136" s="88"/>
      <c r="AM136" s="85"/>
      <c r="AN136" s="85"/>
      <c r="AO136" s="85"/>
      <c r="AP136" s="85"/>
      <c r="AQ136" s="85"/>
      <c r="AR136" s="85"/>
      <c r="AS136" s="85"/>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row>
    <row r="137" spans="1:69" s="67" customFormat="1" ht="18" customHeight="1" x14ac:dyDescent="0.2">
      <c r="A137" s="206" t="s">
        <v>61</v>
      </c>
      <c r="B137" s="206"/>
      <c r="C137" s="206"/>
      <c r="D137" s="206"/>
      <c r="E137" s="206"/>
      <c r="F137" s="207"/>
      <c r="G137" s="207"/>
      <c r="H137" s="207"/>
      <c r="I137" s="207"/>
      <c r="J137" s="207"/>
      <c r="K137" s="207"/>
      <c r="L137" s="207"/>
      <c r="M137" s="207"/>
      <c r="N137" s="207"/>
      <c r="O137" s="207"/>
      <c r="P137" s="207"/>
      <c r="Q137" s="207"/>
      <c r="R137" s="207"/>
      <c r="S137" s="207"/>
      <c r="T137" s="207"/>
      <c r="U137" s="207"/>
      <c r="V137" s="207"/>
      <c r="W137" s="207"/>
      <c r="X137" s="204" t="str">
        <f t="shared" si="3"/>
        <v/>
      </c>
      <c r="Y137" s="204"/>
      <c r="Z137" s="204"/>
      <c r="AA137" s="204"/>
      <c r="AB137" s="204"/>
      <c r="AC137" s="87"/>
      <c r="AD137" s="66"/>
      <c r="AE137" s="66"/>
      <c r="AF137" s="66"/>
      <c r="AG137" s="85"/>
      <c r="AH137" s="85"/>
      <c r="AI137" s="85"/>
      <c r="AJ137" s="85"/>
      <c r="AK137" s="88"/>
      <c r="AL137" s="88"/>
      <c r="AM137" s="85"/>
      <c r="AN137" s="85"/>
      <c r="AO137" s="85"/>
      <c r="AP137" s="85"/>
      <c r="AQ137" s="85"/>
      <c r="AR137" s="85"/>
      <c r="AS137" s="85"/>
      <c r="AT137" s="86"/>
      <c r="AU137" s="86"/>
      <c r="AV137" s="86"/>
      <c r="AW137" s="86"/>
      <c r="AX137" s="86"/>
      <c r="AY137" s="86"/>
      <c r="AZ137" s="86"/>
      <c r="BA137" s="86"/>
      <c r="BB137" s="86"/>
      <c r="BC137" s="86"/>
      <c r="BD137" s="86"/>
      <c r="BE137" s="86"/>
      <c r="BF137" s="86"/>
      <c r="BG137" s="86"/>
      <c r="BH137" s="86"/>
      <c r="BI137" s="86"/>
      <c r="BJ137" s="86"/>
      <c r="BK137" s="86"/>
      <c r="BL137" s="86"/>
      <c r="BM137" s="86"/>
      <c r="BN137" s="86"/>
      <c r="BO137" s="86"/>
      <c r="BP137" s="86"/>
      <c r="BQ137" s="86"/>
    </row>
    <row r="138" spans="1:69" s="67" customFormat="1" ht="18" customHeight="1" x14ac:dyDescent="0.2">
      <c r="A138" s="206" t="s">
        <v>62</v>
      </c>
      <c r="B138" s="206"/>
      <c r="C138" s="206"/>
      <c r="D138" s="206"/>
      <c r="E138" s="206"/>
      <c r="F138" s="207"/>
      <c r="G138" s="207"/>
      <c r="H138" s="207"/>
      <c r="I138" s="207"/>
      <c r="J138" s="207"/>
      <c r="K138" s="207"/>
      <c r="L138" s="207"/>
      <c r="M138" s="207"/>
      <c r="N138" s="207"/>
      <c r="O138" s="207"/>
      <c r="P138" s="207"/>
      <c r="Q138" s="207"/>
      <c r="R138" s="207"/>
      <c r="S138" s="207"/>
      <c r="T138" s="207"/>
      <c r="U138" s="207"/>
      <c r="V138" s="207"/>
      <c r="W138" s="207"/>
      <c r="X138" s="204" t="str">
        <f t="shared" si="3"/>
        <v/>
      </c>
      <c r="Y138" s="204"/>
      <c r="Z138" s="204"/>
      <c r="AA138" s="204"/>
      <c r="AB138" s="204"/>
      <c r="AC138" s="87"/>
      <c r="AD138" s="66"/>
      <c r="AE138" s="66"/>
      <c r="AF138" s="66"/>
      <c r="AG138" s="85"/>
      <c r="AH138" s="85"/>
      <c r="AI138" s="85"/>
      <c r="AJ138" s="85"/>
      <c r="AK138" s="88"/>
      <c r="AL138" s="88"/>
      <c r="AM138" s="85"/>
      <c r="AN138" s="85"/>
      <c r="AO138" s="85"/>
      <c r="AP138" s="85"/>
      <c r="AQ138" s="85"/>
      <c r="AR138" s="85"/>
      <c r="AS138" s="85"/>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row>
    <row r="139" spans="1:69" s="67" customFormat="1" ht="18" customHeight="1" x14ac:dyDescent="0.2">
      <c r="A139" s="206" t="s">
        <v>63</v>
      </c>
      <c r="B139" s="206"/>
      <c r="C139" s="206"/>
      <c r="D139" s="206"/>
      <c r="E139" s="206"/>
      <c r="F139" s="207"/>
      <c r="G139" s="207"/>
      <c r="H139" s="207"/>
      <c r="I139" s="207"/>
      <c r="J139" s="207"/>
      <c r="K139" s="207"/>
      <c r="L139" s="207"/>
      <c r="M139" s="207"/>
      <c r="N139" s="207"/>
      <c r="O139" s="207"/>
      <c r="P139" s="207"/>
      <c r="Q139" s="207"/>
      <c r="R139" s="207"/>
      <c r="S139" s="207"/>
      <c r="T139" s="207"/>
      <c r="U139" s="207"/>
      <c r="V139" s="207"/>
      <c r="W139" s="207"/>
      <c r="X139" s="204" t="str">
        <f t="shared" si="3"/>
        <v/>
      </c>
      <c r="Y139" s="204"/>
      <c r="Z139" s="204"/>
      <c r="AA139" s="204"/>
      <c r="AB139" s="204"/>
      <c r="AC139" s="87"/>
      <c r="AD139" s="66"/>
      <c r="AE139" s="66"/>
      <c r="AF139" s="66"/>
      <c r="AG139" s="85"/>
      <c r="AH139" s="85"/>
      <c r="AI139" s="85"/>
      <c r="AJ139" s="85"/>
      <c r="AK139" s="88"/>
      <c r="AL139" s="88"/>
      <c r="AM139" s="85"/>
      <c r="AN139" s="85"/>
      <c r="AO139" s="85"/>
      <c r="AP139" s="85"/>
      <c r="AQ139" s="85"/>
      <c r="AR139" s="85"/>
      <c r="AS139" s="85"/>
      <c r="AT139" s="86"/>
      <c r="AU139" s="86"/>
      <c r="AV139" s="86"/>
      <c r="AW139" s="86"/>
      <c r="AX139" s="86"/>
      <c r="AY139" s="86"/>
      <c r="AZ139" s="86"/>
      <c r="BA139" s="86"/>
      <c r="BB139" s="86"/>
      <c r="BC139" s="86"/>
      <c r="BD139" s="86"/>
      <c r="BE139" s="86"/>
      <c r="BF139" s="86"/>
      <c r="BG139" s="86"/>
      <c r="BH139" s="86"/>
      <c r="BI139" s="86"/>
      <c r="BJ139" s="86"/>
      <c r="BK139" s="86"/>
      <c r="BL139" s="86"/>
      <c r="BM139" s="86"/>
      <c r="BN139" s="86"/>
      <c r="BO139" s="86"/>
      <c r="BP139" s="86"/>
      <c r="BQ139" s="86"/>
    </row>
    <row r="140" spans="1:69" s="67" customFormat="1" ht="18" customHeight="1" x14ac:dyDescent="0.2">
      <c r="A140" s="206" t="s">
        <v>64</v>
      </c>
      <c r="B140" s="206"/>
      <c r="C140" s="206"/>
      <c r="D140" s="206"/>
      <c r="E140" s="206"/>
      <c r="F140" s="207"/>
      <c r="G140" s="207"/>
      <c r="H140" s="207"/>
      <c r="I140" s="207"/>
      <c r="J140" s="207"/>
      <c r="K140" s="207"/>
      <c r="L140" s="207"/>
      <c r="M140" s="207"/>
      <c r="N140" s="207"/>
      <c r="O140" s="207"/>
      <c r="P140" s="207"/>
      <c r="Q140" s="207"/>
      <c r="R140" s="207"/>
      <c r="S140" s="207"/>
      <c r="T140" s="207"/>
      <c r="U140" s="207"/>
      <c r="V140" s="207"/>
      <c r="W140" s="207"/>
      <c r="X140" s="204" t="str">
        <f>IF(OR($M$118="",$M$110="",SUM(F140:W140)=0),"",IFERROR(ROUND((F140+K140+S140)*$M$118/$M$110,2),""))</f>
        <v/>
      </c>
      <c r="Y140" s="204"/>
      <c r="Z140" s="204"/>
      <c r="AA140" s="204"/>
      <c r="AB140" s="204"/>
      <c r="AC140" s="87"/>
      <c r="AD140" s="66"/>
      <c r="AE140" s="66"/>
      <c r="AF140" s="66"/>
      <c r="AG140" s="85"/>
      <c r="AH140" s="85"/>
      <c r="AI140" s="85"/>
      <c r="AJ140" s="85"/>
      <c r="AK140" s="88"/>
      <c r="AL140" s="88"/>
      <c r="AM140" s="85"/>
      <c r="AN140" s="85"/>
      <c r="AO140" s="85"/>
      <c r="AP140" s="85"/>
      <c r="AQ140" s="85"/>
      <c r="AR140" s="85"/>
      <c r="AS140" s="85"/>
      <c r="AT140" s="86"/>
      <c r="AU140" s="86"/>
      <c r="AV140" s="86"/>
      <c r="AW140" s="86"/>
      <c r="AX140" s="86"/>
      <c r="AY140" s="86"/>
      <c r="AZ140" s="86"/>
      <c r="BA140" s="86"/>
      <c r="BB140" s="86"/>
      <c r="BC140" s="86"/>
      <c r="BD140" s="86"/>
      <c r="BE140" s="86"/>
      <c r="BF140" s="86"/>
      <c r="BG140" s="86"/>
      <c r="BH140" s="86"/>
      <c r="BI140" s="86"/>
      <c r="BJ140" s="86"/>
      <c r="BK140" s="86"/>
      <c r="BL140" s="86"/>
      <c r="BM140" s="86"/>
      <c r="BN140" s="86"/>
      <c r="BO140" s="86"/>
      <c r="BP140" s="86"/>
      <c r="BQ140" s="86"/>
    </row>
    <row r="141" spans="1:69" s="67" customFormat="1" ht="18" customHeight="1" x14ac:dyDescent="0.2">
      <c r="A141" s="206" t="s">
        <v>65</v>
      </c>
      <c r="B141" s="206"/>
      <c r="C141" s="206"/>
      <c r="D141" s="206"/>
      <c r="E141" s="206"/>
      <c r="F141" s="207"/>
      <c r="G141" s="207"/>
      <c r="H141" s="207"/>
      <c r="I141" s="207"/>
      <c r="J141" s="207"/>
      <c r="K141" s="207"/>
      <c r="L141" s="207"/>
      <c r="M141" s="207"/>
      <c r="N141" s="207"/>
      <c r="O141" s="207"/>
      <c r="P141" s="207"/>
      <c r="Q141" s="207"/>
      <c r="R141" s="207"/>
      <c r="S141" s="207"/>
      <c r="T141" s="207"/>
      <c r="U141" s="207"/>
      <c r="V141" s="207"/>
      <c r="W141" s="207"/>
      <c r="X141" s="204" t="str">
        <f t="shared" si="3"/>
        <v/>
      </c>
      <c r="Y141" s="204"/>
      <c r="Z141" s="204"/>
      <c r="AA141" s="204"/>
      <c r="AB141" s="204"/>
      <c r="AC141" s="87"/>
      <c r="AD141" s="66"/>
      <c r="AE141" s="66"/>
      <c r="AF141" s="66"/>
      <c r="AG141" s="85"/>
      <c r="AH141" s="85"/>
      <c r="AI141" s="85"/>
      <c r="AJ141" s="85"/>
      <c r="AK141" s="88"/>
      <c r="AL141" s="88"/>
      <c r="AM141" s="85"/>
      <c r="AN141" s="85"/>
      <c r="AO141" s="85"/>
      <c r="AP141" s="85"/>
      <c r="AQ141" s="85"/>
      <c r="AR141" s="85"/>
      <c r="AS141" s="85"/>
      <c r="AT141" s="86"/>
      <c r="AU141" s="86"/>
      <c r="AV141" s="86"/>
      <c r="AW141" s="86"/>
      <c r="AX141" s="86"/>
      <c r="AY141" s="86"/>
      <c r="AZ141" s="86"/>
      <c r="BA141" s="86"/>
      <c r="BB141" s="86"/>
      <c r="BC141" s="86"/>
      <c r="BD141" s="86"/>
      <c r="BE141" s="86"/>
      <c r="BF141" s="86"/>
      <c r="BG141" s="86"/>
      <c r="BH141" s="86"/>
      <c r="BI141" s="86"/>
      <c r="BJ141" s="86"/>
      <c r="BK141" s="86"/>
      <c r="BL141" s="86"/>
      <c r="BM141" s="86"/>
      <c r="BN141" s="86"/>
      <c r="BO141" s="86"/>
      <c r="BP141" s="86"/>
      <c r="BQ141" s="86"/>
    </row>
    <row r="142" spans="1:69" s="67" customFormat="1" ht="18" customHeight="1" x14ac:dyDescent="0.2">
      <c r="A142" s="203" t="s">
        <v>66</v>
      </c>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c r="X142" s="204" t="str">
        <f>IF(SUM(X130:AB141)=0,"",SUM(X130:AB141))</f>
        <v/>
      </c>
      <c r="Y142" s="204"/>
      <c r="Z142" s="204"/>
      <c r="AA142" s="204"/>
      <c r="AB142" s="204"/>
      <c r="AC142" s="89"/>
      <c r="AD142" s="66"/>
      <c r="AE142" s="66"/>
      <c r="AF142" s="66"/>
      <c r="AK142" s="90"/>
      <c r="AL142" s="90"/>
      <c r="AM142" s="90"/>
      <c r="AN142" s="90"/>
    </row>
    <row r="143" spans="1:69" s="67" customFormat="1" ht="18" customHeight="1" x14ac:dyDescent="0.2">
      <c r="A143" s="203" t="s">
        <v>87</v>
      </c>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c r="X143" s="204" t="str">
        <f>IFERROR(ROUND(X142*0.22,2),"")</f>
        <v/>
      </c>
      <c r="Y143" s="204"/>
      <c r="Z143" s="204"/>
      <c r="AA143" s="204"/>
      <c r="AB143" s="204"/>
      <c r="AC143" s="89"/>
      <c r="AD143" s="66"/>
      <c r="AE143" s="66"/>
      <c r="AF143" s="66"/>
      <c r="AG143" s="90"/>
      <c r="AH143" s="90"/>
      <c r="AI143" s="90"/>
      <c r="AJ143" s="90"/>
    </row>
    <row r="144" spans="1:69" s="67" customFormat="1" ht="18" customHeight="1" x14ac:dyDescent="0.2">
      <c r="A144" s="203" t="s">
        <v>68</v>
      </c>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c r="X144" s="204" t="str">
        <f>IFERROR(ROUND(X142*0.01,2),"")</f>
        <v/>
      </c>
      <c r="Y144" s="204"/>
      <c r="Z144" s="204"/>
      <c r="AA144" s="204"/>
      <c r="AB144" s="204"/>
      <c r="AC144" s="89"/>
      <c r="AD144" s="66"/>
      <c r="AE144" s="66"/>
      <c r="AF144" s="66"/>
      <c r="AG144" s="90"/>
      <c r="AH144" s="90"/>
      <c r="AI144" s="90"/>
      <c r="AJ144" s="90"/>
      <c r="AK144" s="90"/>
      <c r="AL144" s="90"/>
      <c r="AM144" s="90"/>
      <c r="AN144" s="90"/>
      <c r="AO144" s="90"/>
    </row>
    <row r="145" spans="1:69" s="67" customFormat="1" ht="18" customHeight="1" x14ac:dyDescent="0.2">
      <c r="A145" s="203" t="s">
        <v>33</v>
      </c>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4" t="str">
        <f>IF(SUM(X142:AB144)=0,"",SUM(X142:AB144))</f>
        <v/>
      </c>
      <c r="Y145" s="204"/>
      <c r="Z145" s="204"/>
      <c r="AA145" s="204"/>
      <c r="AB145" s="204"/>
      <c r="AC145" s="89"/>
      <c r="AD145" s="66"/>
      <c r="AE145" s="66"/>
      <c r="AF145" s="66"/>
      <c r="AG145" s="90"/>
      <c r="AH145" s="90"/>
      <c r="AI145" s="90"/>
      <c r="AJ145" s="90"/>
      <c r="AK145" s="90"/>
      <c r="AL145" s="90"/>
      <c r="AM145" s="90"/>
      <c r="AN145" s="90"/>
      <c r="AO145" s="90"/>
    </row>
    <row r="146" spans="1:69" s="67" customFormat="1" ht="9" customHeight="1" x14ac:dyDescent="0.2">
      <c r="N146" s="94"/>
      <c r="O146" s="89"/>
      <c r="P146" s="89"/>
      <c r="Q146" s="89"/>
      <c r="R146" s="89"/>
      <c r="S146" s="95"/>
      <c r="T146" s="95"/>
      <c r="U146" s="95"/>
      <c r="V146" s="95"/>
      <c r="W146" s="95"/>
      <c r="X146" s="95"/>
      <c r="Y146" s="95"/>
      <c r="Z146" s="95"/>
      <c r="AA146" s="90"/>
      <c r="AB146" s="90"/>
      <c r="AC146" s="89"/>
      <c r="AD146" s="66"/>
      <c r="AE146" s="66"/>
      <c r="AF146" s="66"/>
      <c r="AG146" s="90"/>
      <c r="AH146" s="90"/>
      <c r="AI146" s="90"/>
      <c r="AJ146" s="90"/>
      <c r="AK146" s="90"/>
      <c r="AL146" s="90"/>
      <c r="AM146" s="90"/>
      <c r="AN146" s="90"/>
      <c r="AO146" s="90"/>
    </row>
    <row r="147" spans="1:69" ht="15" customHeight="1" x14ac:dyDescent="0.2">
      <c r="A147" s="92" t="s">
        <v>71</v>
      </c>
      <c r="B147" s="82"/>
      <c r="C147" s="82"/>
      <c r="D147" s="82"/>
      <c r="E147" s="82"/>
      <c r="F147" s="82"/>
      <c r="G147" s="82"/>
      <c r="H147" s="82"/>
      <c r="I147" s="82"/>
      <c r="J147" s="82"/>
      <c r="K147" s="82"/>
      <c r="L147" s="82"/>
      <c r="M147" s="82"/>
      <c r="N147" s="82"/>
      <c r="O147" s="82"/>
      <c r="P147" s="82"/>
      <c r="R147" s="82"/>
      <c r="T147" s="82"/>
      <c r="V147" s="82"/>
      <c r="W147" s="82"/>
      <c r="X147" s="82"/>
      <c r="Y147" s="82"/>
      <c r="Z147" s="82"/>
      <c r="AA147" s="82"/>
      <c r="AB147" s="93" t="s">
        <v>76</v>
      </c>
      <c r="AC147" s="82"/>
      <c r="AD147" s="82"/>
    </row>
    <row r="148" spans="1:69" ht="9" customHeight="1" x14ac:dyDescent="0.2">
      <c r="A148" s="82"/>
      <c r="B148" s="82"/>
      <c r="C148" s="82"/>
      <c r="D148" s="82"/>
      <c r="E148" s="82"/>
      <c r="F148" s="82"/>
      <c r="G148" s="82"/>
      <c r="H148" s="82"/>
      <c r="I148" s="82"/>
      <c r="J148" s="82"/>
      <c r="K148" s="82"/>
      <c r="L148" s="82"/>
      <c r="M148" s="82"/>
      <c r="N148" s="82"/>
      <c r="O148" s="82"/>
      <c r="P148" s="82"/>
      <c r="Q148" s="82"/>
      <c r="R148" s="82"/>
      <c r="T148" s="82"/>
      <c r="V148" s="82"/>
      <c r="W148" s="82"/>
      <c r="X148" s="82"/>
      <c r="Y148" s="82"/>
      <c r="Z148" s="82"/>
      <c r="AA148" s="82"/>
      <c r="AB148" s="82"/>
      <c r="AC148" s="82"/>
      <c r="AD148" s="82"/>
    </row>
    <row r="149" spans="1:69" ht="18" customHeight="1" x14ac:dyDescent="0.2">
      <c r="A149" s="208">
        <f>Finanzierungsplan!N48</f>
        <v>2027</v>
      </c>
      <c r="B149" s="208"/>
    </row>
    <row r="150" spans="1:69" s="67" customFormat="1" ht="18" customHeight="1" x14ac:dyDescent="0.2">
      <c r="A150" s="209" t="s">
        <v>48</v>
      </c>
      <c r="B150" s="209"/>
      <c r="C150" s="209"/>
      <c r="D150" s="209"/>
      <c r="E150" s="209"/>
      <c r="F150" s="210" t="s">
        <v>81</v>
      </c>
      <c r="G150" s="210"/>
      <c r="H150" s="210"/>
      <c r="I150" s="210"/>
      <c r="J150" s="210"/>
      <c r="K150" s="210" t="s">
        <v>69</v>
      </c>
      <c r="L150" s="210"/>
      <c r="M150" s="210"/>
      <c r="N150" s="210"/>
      <c r="O150" s="210"/>
      <c r="P150" s="210"/>
      <c r="Q150" s="210"/>
      <c r="R150" s="210"/>
      <c r="S150" s="210" t="s">
        <v>70</v>
      </c>
      <c r="T150" s="210"/>
      <c r="U150" s="210"/>
      <c r="V150" s="210"/>
      <c r="W150" s="210"/>
      <c r="X150" s="210" t="s">
        <v>115</v>
      </c>
      <c r="Y150" s="210"/>
      <c r="Z150" s="210"/>
      <c r="AA150" s="210"/>
      <c r="AB150" s="210"/>
      <c r="AC150" s="84"/>
      <c r="AD150" s="66"/>
      <c r="AE150" s="66"/>
      <c r="AF150" s="66"/>
      <c r="AG150" s="85"/>
      <c r="AH150" s="85"/>
      <c r="AI150" s="85"/>
      <c r="AJ150" s="85"/>
      <c r="AK150" s="85"/>
      <c r="AL150" s="85"/>
      <c r="AM150" s="85"/>
      <c r="AN150" s="85"/>
      <c r="AO150" s="85"/>
      <c r="AP150" s="85"/>
      <c r="AQ150" s="85"/>
      <c r="AR150" s="85"/>
      <c r="AS150" s="85"/>
      <c r="AT150" s="86"/>
      <c r="AU150" s="86"/>
      <c r="AV150" s="86"/>
      <c r="AW150" s="86"/>
      <c r="AX150" s="86"/>
      <c r="AY150" s="86"/>
      <c r="AZ150" s="86"/>
      <c r="BA150" s="86"/>
      <c r="BB150" s="86"/>
      <c r="BC150" s="86"/>
      <c r="BD150" s="86"/>
      <c r="BE150" s="86"/>
      <c r="BF150" s="86"/>
      <c r="BG150" s="86"/>
      <c r="BH150" s="86"/>
      <c r="BI150" s="86"/>
      <c r="BJ150" s="86"/>
      <c r="BK150" s="86"/>
      <c r="BL150" s="86"/>
      <c r="BM150" s="86"/>
      <c r="BN150" s="86"/>
      <c r="BO150" s="86"/>
      <c r="BP150" s="86"/>
      <c r="BQ150" s="86"/>
    </row>
    <row r="151" spans="1:69" s="67" customFormat="1" ht="18" customHeight="1" x14ac:dyDescent="0.2">
      <c r="A151" s="209"/>
      <c r="B151" s="209"/>
      <c r="C151" s="209"/>
      <c r="D151" s="209"/>
      <c r="E151" s="209"/>
      <c r="F151" s="210"/>
      <c r="G151" s="210"/>
      <c r="H151" s="210"/>
      <c r="I151" s="210"/>
      <c r="J151" s="210"/>
      <c r="K151" s="210"/>
      <c r="L151" s="210"/>
      <c r="M151" s="210"/>
      <c r="N151" s="210"/>
      <c r="O151" s="210"/>
      <c r="P151" s="210"/>
      <c r="Q151" s="210"/>
      <c r="R151" s="210"/>
      <c r="S151" s="210"/>
      <c r="T151" s="210"/>
      <c r="U151" s="210"/>
      <c r="V151" s="210"/>
      <c r="W151" s="210"/>
      <c r="X151" s="210"/>
      <c r="Y151" s="210"/>
      <c r="Z151" s="210"/>
      <c r="AA151" s="210"/>
      <c r="AB151" s="210"/>
      <c r="AC151" s="84"/>
      <c r="AD151" s="66"/>
      <c r="AE151" s="66"/>
      <c r="AF151" s="66"/>
      <c r="AG151" s="85"/>
      <c r="AH151" s="85"/>
      <c r="AI151" s="85"/>
      <c r="AJ151" s="85"/>
      <c r="AK151" s="85"/>
      <c r="AL151" s="85"/>
      <c r="AM151" s="85"/>
      <c r="AN151" s="85"/>
      <c r="AO151" s="85"/>
      <c r="AP151" s="85"/>
      <c r="AQ151" s="85"/>
      <c r="AR151" s="85"/>
      <c r="AS151" s="85"/>
      <c r="AT151" s="86"/>
      <c r="AU151" s="86"/>
      <c r="AV151" s="86"/>
      <c r="AW151" s="86"/>
      <c r="AX151" s="86"/>
      <c r="AY151" s="86"/>
      <c r="AZ151" s="86"/>
      <c r="BA151" s="86"/>
      <c r="BB151" s="86"/>
      <c r="BC151" s="86"/>
      <c r="BD151" s="86"/>
      <c r="BE151" s="86"/>
      <c r="BF151" s="86"/>
      <c r="BG151" s="86"/>
      <c r="BH151" s="86"/>
      <c r="BI151" s="86"/>
      <c r="BJ151" s="86"/>
      <c r="BK151" s="86"/>
      <c r="BL151" s="86"/>
      <c r="BM151" s="86"/>
      <c r="BN151" s="86"/>
      <c r="BO151" s="86"/>
      <c r="BP151" s="86"/>
      <c r="BQ151" s="86"/>
    </row>
    <row r="152" spans="1:69" s="67" customFormat="1" ht="18" customHeight="1" x14ac:dyDescent="0.2">
      <c r="A152" s="206" t="s">
        <v>54</v>
      </c>
      <c r="B152" s="206"/>
      <c r="C152" s="206"/>
      <c r="D152" s="206"/>
      <c r="E152" s="206"/>
      <c r="F152" s="207"/>
      <c r="G152" s="207"/>
      <c r="H152" s="207"/>
      <c r="I152" s="207"/>
      <c r="J152" s="207"/>
      <c r="K152" s="207"/>
      <c r="L152" s="207"/>
      <c r="M152" s="207"/>
      <c r="N152" s="207"/>
      <c r="O152" s="207"/>
      <c r="P152" s="207"/>
      <c r="Q152" s="207"/>
      <c r="R152" s="207"/>
      <c r="S152" s="207"/>
      <c r="T152" s="207"/>
      <c r="U152" s="207"/>
      <c r="V152" s="207"/>
      <c r="W152" s="207"/>
      <c r="X152" s="204" t="str">
        <f>IF(OR($M$118="",$M$110="",SUM(F152:W152)=0),"",IFERROR(ROUND((F152+K152+S152)*$M$118/$M$110,2),""))</f>
        <v/>
      </c>
      <c r="Y152" s="204"/>
      <c r="Z152" s="204"/>
      <c r="AA152" s="204"/>
      <c r="AB152" s="204"/>
      <c r="AC152" s="87"/>
      <c r="AD152" s="66"/>
      <c r="AE152" s="66"/>
      <c r="AF152" s="66"/>
      <c r="AG152" s="85"/>
      <c r="AH152" s="85"/>
      <c r="AI152" s="85"/>
      <c r="AJ152" s="85"/>
      <c r="AK152" s="88"/>
      <c r="AL152" s="88"/>
      <c r="AM152" s="85"/>
      <c r="AN152" s="85"/>
      <c r="AO152" s="85"/>
      <c r="AP152" s="85"/>
      <c r="AQ152" s="85"/>
      <c r="AR152" s="85"/>
      <c r="AS152" s="85"/>
      <c r="AT152" s="86"/>
      <c r="AU152" s="86"/>
      <c r="AV152" s="86"/>
      <c r="AW152" s="86"/>
      <c r="AX152" s="86"/>
      <c r="AY152" s="86"/>
      <c r="AZ152" s="86"/>
      <c r="BA152" s="86"/>
      <c r="BB152" s="86"/>
      <c r="BC152" s="86"/>
      <c r="BD152" s="86"/>
      <c r="BE152" s="86"/>
      <c r="BF152" s="86"/>
      <c r="BG152" s="86"/>
      <c r="BH152" s="86"/>
      <c r="BI152" s="86"/>
      <c r="BJ152" s="86"/>
      <c r="BK152" s="86"/>
      <c r="BL152" s="86"/>
      <c r="BM152" s="86"/>
      <c r="BN152" s="86"/>
      <c r="BO152" s="86"/>
      <c r="BP152" s="86"/>
      <c r="BQ152" s="86"/>
    </row>
    <row r="153" spans="1:69" s="67" customFormat="1" ht="18" customHeight="1" x14ac:dyDescent="0.2">
      <c r="A153" s="206" t="s">
        <v>55</v>
      </c>
      <c r="B153" s="206"/>
      <c r="C153" s="206"/>
      <c r="D153" s="206"/>
      <c r="E153" s="206"/>
      <c r="F153" s="207"/>
      <c r="G153" s="207"/>
      <c r="H153" s="207"/>
      <c r="I153" s="207"/>
      <c r="J153" s="207"/>
      <c r="K153" s="207"/>
      <c r="L153" s="207"/>
      <c r="M153" s="207"/>
      <c r="N153" s="207"/>
      <c r="O153" s="207"/>
      <c r="P153" s="207"/>
      <c r="Q153" s="207"/>
      <c r="R153" s="207"/>
      <c r="S153" s="207"/>
      <c r="T153" s="207"/>
      <c r="U153" s="207"/>
      <c r="V153" s="207"/>
      <c r="W153" s="207"/>
      <c r="X153" s="204" t="str">
        <f t="shared" ref="X153:X163" si="4">IF(OR($M$118="",$M$110="",SUM(F153:W153)=0),"",IFERROR(ROUND((F153+K153+S153)*$M$118/$M$110,2),""))</f>
        <v/>
      </c>
      <c r="Y153" s="204"/>
      <c r="Z153" s="204"/>
      <c r="AA153" s="204"/>
      <c r="AB153" s="204"/>
      <c r="AC153" s="87"/>
      <c r="AD153" s="66"/>
      <c r="AE153" s="66"/>
      <c r="AF153" s="66"/>
      <c r="AG153" s="85"/>
      <c r="AH153" s="85"/>
      <c r="AI153" s="85"/>
      <c r="AJ153" s="85"/>
      <c r="AK153" s="88"/>
      <c r="AL153" s="88"/>
      <c r="AM153" s="85"/>
      <c r="AN153" s="85"/>
      <c r="AO153" s="85"/>
      <c r="AP153" s="85"/>
      <c r="AQ153" s="85"/>
      <c r="AR153" s="85"/>
      <c r="AS153" s="85"/>
      <c r="AT153" s="86"/>
      <c r="AU153" s="86"/>
      <c r="AV153" s="86"/>
      <c r="AW153" s="86"/>
      <c r="AX153" s="86"/>
      <c r="AY153" s="86"/>
      <c r="AZ153" s="86"/>
      <c r="BA153" s="86"/>
      <c r="BB153" s="86"/>
      <c r="BC153" s="86"/>
      <c r="BD153" s="86"/>
      <c r="BE153" s="86"/>
      <c r="BF153" s="86"/>
      <c r="BG153" s="86"/>
      <c r="BH153" s="86"/>
      <c r="BI153" s="86"/>
      <c r="BJ153" s="86"/>
      <c r="BK153" s="86"/>
      <c r="BL153" s="86"/>
      <c r="BM153" s="86"/>
      <c r="BN153" s="86"/>
      <c r="BO153" s="86"/>
      <c r="BP153" s="86"/>
      <c r="BQ153" s="86"/>
    </row>
    <row r="154" spans="1:69" s="67" customFormat="1" ht="18" customHeight="1" x14ac:dyDescent="0.2">
      <c r="A154" s="206" t="s">
        <v>56</v>
      </c>
      <c r="B154" s="206"/>
      <c r="C154" s="206"/>
      <c r="D154" s="206"/>
      <c r="E154" s="206"/>
      <c r="F154" s="207"/>
      <c r="G154" s="207"/>
      <c r="H154" s="207"/>
      <c r="I154" s="207"/>
      <c r="J154" s="207"/>
      <c r="K154" s="207"/>
      <c r="L154" s="207"/>
      <c r="M154" s="207"/>
      <c r="N154" s="207"/>
      <c r="O154" s="207"/>
      <c r="P154" s="207"/>
      <c r="Q154" s="207"/>
      <c r="R154" s="207"/>
      <c r="S154" s="207"/>
      <c r="T154" s="207"/>
      <c r="U154" s="207"/>
      <c r="V154" s="207"/>
      <c r="W154" s="207"/>
      <c r="X154" s="204" t="str">
        <f t="shared" si="4"/>
        <v/>
      </c>
      <c r="Y154" s="204"/>
      <c r="Z154" s="204"/>
      <c r="AA154" s="204"/>
      <c r="AB154" s="204"/>
      <c r="AC154" s="87"/>
      <c r="AD154" s="66"/>
      <c r="AE154" s="66"/>
      <c r="AF154" s="66"/>
      <c r="AG154" s="85"/>
      <c r="AH154" s="85"/>
      <c r="AI154" s="85"/>
      <c r="AJ154" s="85"/>
      <c r="AK154" s="88"/>
      <c r="AL154" s="88"/>
      <c r="AM154" s="85"/>
      <c r="AN154" s="85"/>
      <c r="AO154" s="85"/>
      <c r="AP154" s="85"/>
      <c r="AQ154" s="85"/>
      <c r="AR154" s="85"/>
      <c r="AS154" s="85"/>
      <c r="AT154" s="86"/>
      <c r="AU154" s="86"/>
      <c r="AV154" s="86"/>
      <c r="AW154" s="86"/>
      <c r="AX154" s="86"/>
      <c r="AY154" s="86"/>
      <c r="AZ154" s="86"/>
      <c r="BA154" s="86"/>
      <c r="BB154" s="86"/>
      <c r="BC154" s="86"/>
      <c r="BD154" s="86"/>
      <c r="BE154" s="86"/>
      <c r="BF154" s="86"/>
      <c r="BG154" s="86"/>
      <c r="BH154" s="86"/>
      <c r="BI154" s="86"/>
      <c r="BJ154" s="86"/>
      <c r="BK154" s="86"/>
      <c r="BL154" s="86"/>
      <c r="BM154" s="86"/>
      <c r="BN154" s="86"/>
      <c r="BO154" s="86"/>
      <c r="BP154" s="86"/>
      <c r="BQ154" s="86"/>
    </row>
    <row r="155" spans="1:69" s="67" customFormat="1" ht="18" customHeight="1" x14ac:dyDescent="0.2">
      <c r="A155" s="206" t="s">
        <v>57</v>
      </c>
      <c r="B155" s="206"/>
      <c r="C155" s="206"/>
      <c r="D155" s="206"/>
      <c r="E155" s="206"/>
      <c r="F155" s="207"/>
      <c r="G155" s="207"/>
      <c r="H155" s="207"/>
      <c r="I155" s="207"/>
      <c r="J155" s="207"/>
      <c r="K155" s="207"/>
      <c r="L155" s="207"/>
      <c r="M155" s="207"/>
      <c r="N155" s="207"/>
      <c r="O155" s="207"/>
      <c r="P155" s="207"/>
      <c r="Q155" s="207"/>
      <c r="R155" s="207"/>
      <c r="S155" s="207"/>
      <c r="T155" s="207"/>
      <c r="U155" s="207"/>
      <c r="V155" s="207"/>
      <c r="W155" s="207"/>
      <c r="X155" s="204" t="str">
        <f t="shared" si="4"/>
        <v/>
      </c>
      <c r="Y155" s="204"/>
      <c r="Z155" s="204"/>
      <c r="AA155" s="204"/>
      <c r="AB155" s="204"/>
      <c r="AC155" s="87"/>
      <c r="AD155" s="66"/>
      <c r="AE155" s="66"/>
      <c r="AF155" s="66"/>
      <c r="AG155" s="85"/>
      <c r="AH155" s="85"/>
      <c r="AI155" s="85"/>
      <c r="AJ155" s="85"/>
      <c r="AK155" s="88"/>
      <c r="AL155" s="88"/>
      <c r="AM155" s="85"/>
      <c r="AN155" s="85"/>
      <c r="AO155" s="85"/>
      <c r="AP155" s="85"/>
      <c r="AQ155" s="85"/>
      <c r="AR155" s="85"/>
      <c r="AS155" s="85"/>
      <c r="AT155" s="86"/>
      <c r="AU155" s="86"/>
      <c r="AV155" s="86"/>
      <c r="AW155" s="86"/>
      <c r="AX155" s="86"/>
      <c r="AY155" s="86"/>
      <c r="AZ155" s="86"/>
      <c r="BA155" s="86"/>
      <c r="BB155" s="86"/>
      <c r="BC155" s="86"/>
      <c r="BD155" s="86"/>
      <c r="BE155" s="86"/>
      <c r="BF155" s="86"/>
      <c r="BG155" s="86"/>
      <c r="BH155" s="86"/>
      <c r="BI155" s="86"/>
      <c r="BJ155" s="86"/>
      <c r="BK155" s="86"/>
      <c r="BL155" s="86"/>
      <c r="BM155" s="86"/>
      <c r="BN155" s="86"/>
      <c r="BO155" s="86"/>
      <c r="BP155" s="86"/>
      <c r="BQ155" s="86"/>
    </row>
    <row r="156" spans="1:69" s="67" customFormat="1" ht="18" customHeight="1" x14ac:dyDescent="0.2">
      <c r="A156" s="206" t="s">
        <v>58</v>
      </c>
      <c r="B156" s="206"/>
      <c r="C156" s="206"/>
      <c r="D156" s="206"/>
      <c r="E156" s="206"/>
      <c r="F156" s="207"/>
      <c r="G156" s="207"/>
      <c r="H156" s="207"/>
      <c r="I156" s="207"/>
      <c r="J156" s="207"/>
      <c r="K156" s="207"/>
      <c r="L156" s="207"/>
      <c r="M156" s="207"/>
      <c r="N156" s="207"/>
      <c r="O156" s="207"/>
      <c r="P156" s="207"/>
      <c r="Q156" s="207"/>
      <c r="R156" s="207"/>
      <c r="S156" s="207"/>
      <c r="T156" s="207"/>
      <c r="U156" s="207"/>
      <c r="V156" s="207"/>
      <c r="W156" s="207"/>
      <c r="X156" s="204" t="str">
        <f t="shared" si="4"/>
        <v/>
      </c>
      <c r="Y156" s="204"/>
      <c r="Z156" s="204"/>
      <c r="AA156" s="204"/>
      <c r="AB156" s="204"/>
      <c r="AC156" s="87"/>
      <c r="AD156" s="66"/>
      <c r="AE156" s="66"/>
      <c r="AF156" s="66"/>
      <c r="AG156" s="85"/>
      <c r="AH156" s="85"/>
      <c r="AI156" s="85"/>
      <c r="AJ156" s="85"/>
      <c r="AK156" s="88"/>
      <c r="AL156" s="88"/>
      <c r="AM156" s="85"/>
      <c r="AN156" s="85"/>
      <c r="AO156" s="85"/>
      <c r="AP156" s="85"/>
      <c r="AQ156" s="85"/>
      <c r="AR156" s="85"/>
      <c r="AS156" s="85"/>
      <c r="AT156" s="86"/>
      <c r="AU156" s="86"/>
      <c r="AV156" s="86"/>
      <c r="AW156" s="86"/>
      <c r="AX156" s="86"/>
      <c r="AY156" s="86"/>
      <c r="AZ156" s="86"/>
      <c r="BA156" s="86"/>
      <c r="BB156" s="86"/>
      <c r="BC156" s="86"/>
      <c r="BD156" s="86"/>
      <c r="BE156" s="86"/>
      <c r="BF156" s="86"/>
      <c r="BG156" s="86"/>
      <c r="BH156" s="86"/>
      <c r="BI156" s="86"/>
      <c r="BJ156" s="86"/>
      <c r="BK156" s="86"/>
      <c r="BL156" s="86"/>
      <c r="BM156" s="86"/>
      <c r="BN156" s="86"/>
      <c r="BO156" s="86"/>
      <c r="BP156" s="86"/>
      <c r="BQ156" s="86"/>
    </row>
    <row r="157" spans="1:69" s="67" customFormat="1" ht="18" customHeight="1" x14ac:dyDescent="0.2">
      <c r="A157" s="206" t="s">
        <v>59</v>
      </c>
      <c r="B157" s="206"/>
      <c r="C157" s="206"/>
      <c r="D157" s="206"/>
      <c r="E157" s="206"/>
      <c r="F157" s="207"/>
      <c r="G157" s="207"/>
      <c r="H157" s="207"/>
      <c r="I157" s="207"/>
      <c r="J157" s="207"/>
      <c r="K157" s="207"/>
      <c r="L157" s="207"/>
      <c r="M157" s="207"/>
      <c r="N157" s="207"/>
      <c r="O157" s="207"/>
      <c r="P157" s="207"/>
      <c r="Q157" s="207"/>
      <c r="R157" s="207"/>
      <c r="S157" s="207"/>
      <c r="T157" s="207"/>
      <c r="U157" s="207"/>
      <c r="V157" s="207"/>
      <c r="W157" s="207"/>
      <c r="X157" s="204" t="str">
        <f t="shared" si="4"/>
        <v/>
      </c>
      <c r="Y157" s="204"/>
      <c r="Z157" s="204"/>
      <c r="AA157" s="204"/>
      <c r="AB157" s="204"/>
      <c r="AC157" s="87"/>
      <c r="AD157" s="66"/>
      <c r="AE157" s="66"/>
      <c r="AF157" s="66"/>
      <c r="AG157" s="85"/>
      <c r="AH157" s="85"/>
      <c r="AI157" s="85"/>
      <c r="AJ157" s="85"/>
      <c r="AK157" s="88"/>
      <c r="AL157" s="88"/>
      <c r="AM157" s="85"/>
      <c r="AN157" s="85"/>
      <c r="AO157" s="85"/>
      <c r="AP157" s="85"/>
      <c r="AQ157" s="85"/>
      <c r="AR157" s="85"/>
      <c r="AS157" s="85"/>
      <c r="AT157" s="86"/>
      <c r="AU157" s="86"/>
      <c r="AV157" s="86"/>
      <c r="AW157" s="86"/>
      <c r="AX157" s="86"/>
      <c r="AY157" s="86"/>
      <c r="AZ157" s="86"/>
      <c r="BA157" s="86"/>
      <c r="BB157" s="86"/>
      <c r="BC157" s="86"/>
      <c r="BD157" s="86"/>
      <c r="BE157" s="86"/>
      <c r="BF157" s="86"/>
      <c r="BG157" s="86"/>
      <c r="BH157" s="86"/>
      <c r="BI157" s="86"/>
      <c r="BJ157" s="86"/>
      <c r="BK157" s="86"/>
      <c r="BL157" s="86"/>
      <c r="BM157" s="86"/>
      <c r="BN157" s="86"/>
      <c r="BO157" s="86"/>
      <c r="BP157" s="86"/>
      <c r="BQ157" s="86"/>
    </row>
    <row r="158" spans="1:69" s="67" customFormat="1" ht="18" customHeight="1" x14ac:dyDescent="0.2">
      <c r="A158" s="206" t="s">
        <v>60</v>
      </c>
      <c r="B158" s="206"/>
      <c r="C158" s="206"/>
      <c r="D158" s="206"/>
      <c r="E158" s="206"/>
      <c r="F158" s="207"/>
      <c r="G158" s="207"/>
      <c r="H158" s="207"/>
      <c r="I158" s="207"/>
      <c r="J158" s="207"/>
      <c r="K158" s="207"/>
      <c r="L158" s="207"/>
      <c r="M158" s="207"/>
      <c r="N158" s="207"/>
      <c r="O158" s="207"/>
      <c r="P158" s="207"/>
      <c r="Q158" s="207"/>
      <c r="R158" s="207"/>
      <c r="S158" s="207"/>
      <c r="T158" s="207"/>
      <c r="U158" s="207"/>
      <c r="V158" s="207"/>
      <c r="W158" s="207"/>
      <c r="X158" s="204" t="str">
        <f t="shared" si="4"/>
        <v/>
      </c>
      <c r="Y158" s="204"/>
      <c r="Z158" s="204"/>
      <c r="AA158" s="204"/>
      <c r="AB158" s="204"/>
      <c r="AC158" s="87"/>
      <c r="AD158" s="66"/>
      <c r="AE158" s="66"/>
      <c r="AF158" s="66"/>
      <c r="AG158" s="85"/>
      <c r="AH158" s="85"/>
      <c r="AI158" s="85"/>
      <c r="AJ158" s="85"/>
      <c r="AK158" s="88"/>
      <c r="AL158" s="88"/>
      <c r="AM158" s="85"/>
      <c r="AN158" s="85"/>
      <c r="AO158" s="85"/>
      <c r="AP158" s="85"/>
      <c r="AQ158" s="85"/>
      <c r="AR158" s="85"/>
      <c r="AS158" s="85"/>
      <c r="AT158" s="86"/>
      <c r="AU158" s="86"/>
      <c r="AV158" s="86"/>
      <c r="AW158" s="86"/>
      <c r="AX158" s="86"/>
      <c r="AY158" s="86"/>
      <c r="AZ158" s="86"/>
      <c r="BA158" s="86"/>
      <c r="BB158" s="86"/>
      <c r="BC158" s="86"/>
      <c r="BD158" s="86"/>
      <c r="BE158" s="86"/>
      <c r="BF158" s="86"/>
      <c r="BG158" s="86"/>
      <c r="BH158" s="86"/>
      <c r="BI158" s="86"/>
      <c r="BJ158" s="86"/>
      <c r="BK158" s="86"/>
      <c r="BL158" s="86"/>
      <c r="BM158" s="86"/>
      <c r="BN158" s="86"/>
      <c r="BO158" s="86"/>
      <c r="BP158" s="86"/>
      <c r="BQ158" s="86"/>
    </row>
    <row r="159" spans="1:69" s="67" customFormat="1" ht="18" customHeight="1" x14ac:dyDescent="0.2">
      <c r="A159" s="206" t="s">
        <v>61</v>
      </c>
      <c r="B159" s="206"/>
      <c r="C159" s="206"/>
      <c r="D159" s="206"/>
      <c r="E159" s="206"/>
      <c r="F159" s="207"/>
      <c r="G159" s="207"/>
      <c r="H159" s="207"/>
      <c r="I159" s="207"/>
      <c r="J159" s="207"/>
      <c r="K159" s="207"/>
      <c r="L159" s="207"/>
      <c r="M159" s="207"/>
      <c r="N159" s="207"/>
      <c r="O159" s="207"/>
      <c r="P159" s="207"/>
      <c r="Q159" s="207"/>
      <c r="R159" s="207"/>
      <c r="S159" s="207"/>
      <c r="T159" s="207"/>
      <c r="U159" s="207"/>
      <c r="V159" s="207"/>
      <c r="W159" s="207"/>
      <c r="X159" s="204" t="str">
        <f t="shared" si="4"/>
        <v/>
      </c>
      <c r="Y159" s="204"/>
      <c r="Z159" s="204"/>
      <c r="AA159" s="204"/>
      <c r="AB159" s="204"/>
      <c r="AC159" s="87"/>
      <c r="AD159" s="66"/>
      <c r="AE159" s="66"/>
      <c r="AF159" s="66"/>
      <c r="AG159" s="85"/>
      <c r="AH159" s="85"/>
      <c r="AI159" s="85"/>
      <c r="AJ159" s="85"/>
      <c r="AK159" s="88"/>
      <c r="AL159" s="88"/>
      <c r="AM159" s="85"/>
      <c r="AN159" s="85"/>
      <c r="AO159" s="85"/>
      <c r="AP159" s="85"/>
      <c r="AQ159" s="85"/>
      <c r="AR159" s="85"/>
      <c r="AS159" s="85"/>
      <c r="AT159" s="86"/>
      <c r="AU159" s="86"/>
      <c r="AV159" s="86"/>
      <c r="AW159" s="86"/>
      <c r="AX159" s="86"/>
      <c r="AY159" s="86"/>
      <c r="AZ159" s="86"/>
      <c r="BA159" s="86"/>
      <c r="BB159" s="86"/>
      <c r="BC159" s="86"/>
      <c r="BD159" s="86"/>
      <c r="BE159" s="86"/>
      <c r="BF159" s="86"/>
      <c r="BG159" s="86"/>
      <c r="BH159" s="86"/>
      <c r="BI159" s="86"/>
      <c r="BJ159" s="86"/>
      <c r="BK159" s="86"/>
      <c r="BL159" s="86"/>
      <c r="BM159" s="86"/>
      <c r="BN159" s="86"/>
      <c r="BO159" s="86"/>
      <c r="BP159" s="86"/>
      <c r="BQ159" s="86"/>
    </row>
    <row r="160" spans="1:69" s="67" customFormat="1" ht="18" customHeight="1" x14ac:dyDescent="0.2">
      <c r="A160" s="206" t="s">
        <v>62</v>
      </c>
      <c r="B160" s="206"/>
      <c r="C160" s="206"/>
      <c r="D160" s="206"/>
      <c r="E160" s="206"/>
      <c r="F160" s="207"/>
      <c r="G160" s="207"/>
      <c r="H160" s="207"/>
      <c r="I160" s="207"/>
      <c r="J160" s="207"/>
      <c r="K160" s="207"/>
      <c r="L160" s="207"/>
      <c r="M160" s="207"/>
      <c r="N160" s="207"/>
      <c r="O160" s="207"/>
      <c r="P160" s="207"/>
      <c r="Q160" s="207"/>
      <c r="R160" s="207"/>
      <c r="S160" s="207"/>
      <c r="T160" s="207"/>
      <c r="U160" s="207"/>
      <c r="V160" s="207"/>
      <c r="W160" s="207"/>
      <c r="X160" s="204" t="str">
        <f t="shared" si="4"/>
        <v/>
      </c>
      <c r="Y160" s="204"/>
      <c r="Z160" s="204"/>
      <c r="AA160" s="204"/>
      <c r="AB160" s="204"/>
      <c r="AC160" s="87"/>
      <c r="AD160" s="66"/>
      <c r="AE160" s="66"/>
      <c r="AF160" s="66"/>
      <c r="AG160" s="85"/>
      <c r="AH160" s="85"/>
      <c r="AI160" s="85"/>
      <c r="AJ160" s="85"/>
      <c r="AK160" s="88"/>
      <c r="AL160" s="88"/>
      <c r="AM160" s="85"/>
      <c r="AN160" s="85"/>
      <c r="AO160" s="85"/>
      <c r="AP160" s="85"/>
      <c r="AQ160" s="85"/>
      <c r="AR160" s="85"/>
      <c r="AS160" s="85"/>
      <c r="AT160" s="86"/>
      <c r="AU160" s="86"/>
      <c r="AV160" s="86"/>
      <c r="AW160" s="86"/>
      <c r="AX160" s="86"/>
      <c r="AY160" s="86"/>
      <c r="AZ160" s="86"/>
      <c r="BA160" s="86"/>
      <c r="BB160" s="86"/>
      <c r="BC160" s="86"/>
      <c r="BD160" s="86"/>
      <c r="BE160" s="86"/>
      <c r="BF160" s="86"/>
      <c r="BG160" s="86"/>
      <c r="BH160" s="86"/>
      <c r="BI160" s="86"/>
      <c r="BJ160" s="86"/>
      <c r="BK160" s="86"/>
      <c r="BL160" s="86"/>
      <c r="BM160" s="86"/>
      <c r="BN160" s="86"/>
      <c r="BO160" s="86"/>
      <c r="BP160" s="86"/>
      <c r="BQ160" s="86"/>
    </row>
    <row r="161" spans="1:69" s="67" customFormat="1" ht="18" customHeight="1" x14ac:dyDescent="0.2">
      <c r="A161" s="206" t="s">
        <v>63</v>
      </c>
      <c r="B161" s="206"/>
      <c r="C161" s="206"/>
      <c r="D161" s="206"/>
      <c r="E161" s="206"/>
      <c r="F161" s="207"/>
      <c r="G161" s="207"/>
      <c r="H161" s="207"/>
      <c r="I161" s="207"/>
      <c r="J161" s="207"/>
      <c r="K161" s="207"/>
      <c r="L161" s="207"/>
      <c r="M161" s="207"/>
      <c r="N161" s="207"/>
      <c r="O161" s="207"/>
      <c r="P161" s="207"/>
      <c r="Q161" s="207"/>
      <c r="R161" s="207"/>
      <c r="S161" s="207"/>
      <c r="T161" s="207"/>
      <c r="U161" s="207"/>
      <c r="V161" s="207"/>
      <c r="W161" s="207"/>
      <c r="X161" s="204" t="str">
        <f t="shared" si="4"/>
        <v/>
      </c>
      <c r="Y161" s="204"/>
      <c r="Z161" s="204"/>
      <c r="AA161" s="204"/>
      <c r="AB161" s="204"/>
      <c r="AC161" s="87"/>
      <c r="AD161" s="66"/>
      <c r="AE161" s="66"/>
      <c r="AF161" s="66"/>
      <c r="AG161" s="85"/>
      <c r="AH161" s="85"/>
      <c r="AI161" s="85"/>
      <c r="AJ161" s="85"/>
      <c r="AK161" s="88"/>
      <c r="AL161" s="88"/>
      <c r="AM161" s="85"/>
      <c r="AN161" s="85"/>
      <c r="AO161" s="85"/>
      <c r="AP161" s="85"/>
      <c r="AQ161" s="85"/>
      <c r="AR161" s="85"/>
      <c r="AS161" s="85"/>
      <c r="AT161" s="86"/>
      <c r="AU161" s="86"/>
      <c r="AV161" s="86"/>
      <c r="AW161" s="86"/>
      <c r="AX161" s="86"/>
      <c r="AY161" s="86"/>
      <c r="AZ161" s="86"/>
      <c r="BA161" s="86"/>
      <c r="BB161" s="86"/>
      <c r="BC161" s="86"/>
      <c r="BD161" s="86"/>
      <c r="BE161" s="86"/>
      <c r="BF161" s="86"/>
      <c r="BG161" s="86"/>
      <c r="BH161" s="86"/>
      <c r="BI161" s="86"/>
      <c r="BJ161" s="86"/>
      <c r="BK161" s="86"/>
      <c r="BL161" s="86"/>
      <c r="BM161" s="86"/>
      <c r="BN161" s="86"/>
      <c r="BO161" s="86"/>
      <c r="BP161" s="86"/>
      <c r="BQ161" s="86"/>
    </row>
    <row r="162" spans="1:69" s="67" customFormat="1" ht="18" customHeight="1" x14ac:dyDescent="0.2">
      <c r="A162" s="206" t="s">
        <v>64</v>
      </c>
      <c r="B162" s="206"/>
      <c r="C162" s="206"/>
      <c r="D162" s="206"/>
      <c r="E162" s="206"/>
      <c r="F162" s="207"/>
      <c r="G162" s="207"/>
      <c r="H162" s="207"/>
      <c r="I162" s="207"/>
      <c r="J162" s="207"/>
      <c r="K162" s="207"/>
      <c r="L162" s="207"/>
      <c r="M162" s="207"/>
      <c r="N162" s="207"/>
      <c r="O162" s="207"/>
      <c r="P162" s="207"/>
      <c r="Q162" s="207"/>
      <c r="R162" s="207"/>
      <c r="S162" s="207"/>
      <c r="T162" s="207"/>
      <c r="U162" s="207"/>
      <c r="V162" s="207"/>
      <c r="W162" s="207"/>
      <c r="X162" s="204" t="str">
        <f t="shared" si="4"/>
        <v/>
      </c>
      <c r="Y162" s="204"/>
      <c r="Z162" s="204"/>
      <c r="AA162" s="204"/>
      <c r="AB162" s="204"/>
      <c r="AC162" s="87"/>
      <c r="AD162" s="66"/>
      <c r="AE162" s="66"/>
      <c r="AF162" s="66"/>
      <c r="AG162" s="85"/>
      <c r="AH162" s="85"/>
      <c r="AI162" s="85"/>
      <c r="AJ162" s="85"/>
      <c r="AK162" s="88"/>
      <c r="AL162" s="88"/>
      <c r="AM162" s="85"/>
      <c r="AN162" s="85"/>
      <c r="AO162" s="85"/>
      <c r="AP162" s="85"/>
      <c r="AQ162" s="85"/>
      <c r="AR162" s="85"/>
      <c r="AS162" s="85"/>
      <c r="AT162" s="86"/>
      <c r="AU162" s="86"/>
      <c r="AV162" s="86"/>
      <c r="AW162" s="86"/>
      <c r="AX162" s="86"/>
      <c r="AY162" s="86"/>
      <c r="AZ162" s="86"/>
      <c r="BA162" s="86"/>
      <c r="BB162" s="86"/>
      <c r="BC162" s="86"/>
      <c r="BD162" s="86"/>
      <c r="BE162" s="86"/>
      <c r="BF162" s="86"/>
      <c r="BG162" s="86"/>
      <c r="BH162" s="86"/>
      <c r="BI162" s="86"/>
      <c r="BJ162" s="86"/>
      <c r="BK162" s="86"/>
      <c r="BL162" s="86"/>
      <c r="BM162" s="86"/>
      <c r="BN162" s="86"/>
      <c r="BO162" s="86"/>
      <c r="BP162" s="86"/>
      <c r="BQ162" s="86"/>
    </row>
    <row r="163" spans="1:69" s="67" customFormat="1" ht="18" customHeight="1" x14ac:dyDescent="0.2">
      <c r="A163" s="206" t="s">
        <v>65</v>
      </c>
      <c r="B163" s="206"/>
      <c r="C163" s="206"/>
      <c r="D163" s="206"/>
      <c r="E163" s="206"/>
      <c r="F163" s="207"/>
      <c r="G163" s="207"/>
      <c r="H163" s="207"/>
      <c r="I163" s="207"/>
      <c r="J163" s="207"/>
      <c r="K163" s="207"/>
      <c r="L163" s="207"/>
      <c r="M163" s="207"/>
      <c r="N163" s="207"/>
      <c r="O163" s="207"/>
      <c r="P163" s="207"/>
      <c r="Q163" s="207"/>
      <c r="R163" s="207"/>
      <c r="S163" s="207"/>
      <c r="T163" s="207"/>
      <c r="U163" s="207"/>
      <c r="V163" s="207"/>
      <c r="W163" s="207"/>
      <c r="X163" s="204" t="str">
        <f t="shared" si="4"/>
        <v/>
      </c>
      <c r="Y163" s="204"/>
      <c r="Z163" s="204"/>
      <c r="AA163" s="204"/>
      <c r="AB163" s="204"/>
      <c r="AC163" s="87"/>
      <c r="AD163" s="66"/>
      <c r="AE163" s="66"/>
      <c r="AF163" s="66"/>
      <c r="AG163" s="85"/>
      <c r="AH163" s="85"/>
      <c r="AI163" s="85"/>
      <c r="AJ163" s="85"/>
      <c r="AK163" s="88"/>
      <c r="AL163" s="88"/>
      <c r="AM163" s="85"/>
      <c r="AN163" s="85"/>
      <c r="AO163" s="85"/>
      <c r="AP163" s="85"/>
      <c r="AQ163" s="85"/>
      <c r="AR163" s="85"/>
      <c r="AS163" s="85"/>
      <c r="AT163" s="86"/>
      <c r="AU163" s="86"/>
      <c r="AV163" s="86"/>
      <c r="AW163" s="86"/>
      <c r="AX163" s="86"/>
      <c r="AY163" s="86"/>
      <c r="AZ163" s="86"/>
      <c r="BA163" s="86"/>
      <c r="BB163" s="86"/>
      <c r="BC163" s="86"/>
      <c r="BD163" s="86"/>
      <c r="BE163" s="86"/>
      <c r="BF163" s="86"/>
      <c r="BG163" s="86"/>
      <c r="BH163" s="86"/>
      <c r="BI163" s="86"/>
      <c r="BJ163" s="86"/>
      <c r="BK163" s="86"/>
      <c r="BL163" s="86"/>
      <c r="BM163" s="86"/>
      <c r="BN163" s="86"/>
      <c r="BO163" s="86"/>
      <c r="BP163" s="86"/>
      <c r="BQ163" s="86"/>
    </row>
    <row r="164" spans="1:69" s="67" customFormat="1" ht="18" customHeight="1" x14ac:dyDescent="0.2">
      <c r="A164" s="203" t="s">
        <v>66</v>
      </c>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c r="X164" s="204" t="str">
        <f>IF(SUM(X152:AB163)=0,"",SUM(X152:AB163))</f>
        <v/>
      </c>
      <c r="Y164" s="204"/>
      <c r="Z164" s="204"/>
      <c r="AA164" s="204"/>
      <c r="AB164" s="204"/>
      <c r="AC164" s="89"/>
      <c r="AD164" s="66"/>
      <c r="AE164" s="66"/>
      <c r="AF164" s="66"/>
      <c r="AK164" s="90"/>
      <c r="AL164" s="90"/>
      <c r="AM164" s="90"/>
      <c r="AN164" s="90"/>
    </row>
    <row r="165" spans="1:69" s="67" customFormat="1" ht="18" customHeight="1" x14ac:dyDescent="0.2">
      <c r="A165" s="203" t="s">
        <v>87</v>
      </c>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4" t="str">
        <f>IFERROR(ROUND(X164*0.22,2),"")</f>
        <v/>
      </c>
      <c r="Y165" s="204"/>
      <c r="Z165" s="204"/>
      <c r="AA165" s="204"/>
      <c r="AB165" s="204"/>
      <c r="AC165" s="89"/>
      <c r="AD165" s="66"/>
      <c r="AE165" s="66"/>
      <c r="AF165" s="66"/>
      <c r="AG165" s="90"/>
      <c r="AH165" s="90"/>
      <c r="AI165" s="90"/>
      <c r="AJ165" s="90"/>
    </row>
    <row r="166" spans="1:69" s="67" customFormat="1" ht="18" customHeight="1" x14ac:dyDescent="0.2">
      <c r="A166" s="203" t="s">
        <v>67</v>
      </c>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c r="X166" s="204" t="str">
        <f>IFERROR(ROUND(X164*0.01,2),"")</f>
        <v/>
      </c>
      <c r="Y166" s="204"/>
      <c r="Z166" s="204"/>
      <c r="AA166" s="204"/>
      <c r="AB166" s="204"/>
      <c r="AC166" s="89"/>
      <c r="AD166" s="66"/>
      <c r="AE166" s="66"/>
      <c r="AF166" s="66"/>
      <c r="AG166" s="90"/>
      <c r="AH166" s="90"/>
      <c r="AI166" s="90"/>
      <c r="AJ166" s="90"/>
      <c r="AK166" s="90"/>
      <c r="AL166" s="90"/>
      <c r="AM166" s="90"/>
      <c r="AN166" s="90"/>
      <c r="AO166" s="90"/>
    </row>
    <row r="167" spans="1:69" s="67" customFormat="1" ht="18" customHeight="1" x14ac:dyDescent="0.2">
      <c r="A167" s="203" t="s">
        <v>33</v>
      </c>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c r="X167" s="204" t="str">
        <f>IF(SUM(X164:AB166)=0,"",SUM(X164:AB166))</f>
        <v/>
      </c>
      <c r="Y167" s="204"/>
      <c r="Z167" s="204"/>
      <c r="AA167" s="204"/>
      <c r="AB167" s="204"/>
      <c r="AC167" s="89"/>
      <c r="AD167" s="66"/>
      <c r="AE167" s="66"/>
      <c r="AF167" s="66"/>
      <c r="AG167" s="90"/>
      <c r="AH167" s="90"/>
      <c r="AI167" s="90"/>
      <c r="AJ167" s="90"/>
      <c r="AK167" s="90"/>
      <c r="AL167" s="90"/>
      <c r="AM167" s="90"/>
      <c r="AN167" s="90"/>
      <c r="AO167" s="90"/>
    </row>
    <row r="168" spans="1:69" s="67" customFormat="1" ht="9" customHeight="1" x14ac:dyDescent="0.2">
      <c r="N168" s="94"/>
      <c r="O168" s="89"/>
      <c r="P168" s="89"/>
      <c r="Q168" s="89"/>
      <c r="R168" s="89"/>
      <c r="S168" s="95"/>
      <c r="T168" s="95"/>
      <c r="U168" s="95"/>
      <c r="V168" s="95"/>
      <c r="W168" s="95"/>
      <c r="X168" s="95"/>
      <c r="Y168" s="95"/>
      <c r="Z168" s="95"/>
      <c r="AA168" s="90"/>
      <c r="AB168" s="90"/>
      <c r="AC168" s="89"/>
      <c r="AD168" s="66"/>
      <c r="AE168" s="66"/>
      <c r="AF168" s="66"/>
      <c r="AG168" s="90"/>
      <c r="AH168" s="90"/>
      <c r="AI168" s="90"/>
      <c r="AJ168" s="90"/>
      <c r="AK168" s="90"/>
      <c r="AL168" s="90"/>
      <c r="AM168" s="90"/>
      <c r="AN168" s="90"/>
      <c r="AO168" s="90"/>
    </row>
    <row r="169" spans="1:69" ht="15" customHeight="1" x14ac:dyDescent="0.2">
      <c r="A169" s="92" t="s">
        <v>71</v>
      </c>
      <c r="B169" s="82"/>
      <c r="C169" s="82"/>
      <c r="D169" s="82"/>
      <c r="E169" s="82"/>
      <c r="F169" s="82"/>
      <c r="G169" s="82"/>
      <c r="H169" s="82"/>
      <c r="I169" s="82"/>
      <c r="J169" s="82"/>
      <c r="K169" s="82"/>
      <c r="L169" s="82"/>
      <c r="M169" s="82"/>
      <c r="N169" s="82"/>
      <c r="O169" s="82"/>
      <c r="P169" s="82"/>
      <c r="R169" s="82"/>
      <c r="T169" s="82"/>
      <c r="V169" s="82"/>
      <c r="W169" s="82"/>
      <c r="X169" s="82"/>
      <c r="Y169" s="82"/>
      <c r="Z169" s="82"/>
      <c r="AA169" s="82"/>
      <c r="AB169" s="93" t="s">
        <v>72</v>
      </c>
      <c r="AC169" s="82"/>
      <c r="AD169" s="82"/>
    </row>
    <row r="170" spans="1:69" ht="9" customHeight="1" x14ac:dyDescent="0.2">
      <c r="A170" s="82"/>
      <c r="B170" s="82"/>
      <c r="C170" s="82"/>
      <c r="D170" s="82"/>
      <c r="E170" s="82"/>
      <c r="F170" s="82"/>
      <c r="G170" s="82"/>
      <c r="H170" s="82"/>
      <c r="I170" s="82"/>
      <c r="J170" s="82"/>
      <c r="K170" s="82"/>
      <c r="L170" s="82"/>
      <c r="M170" s="82"/>
      <c r="N170" s="82"/>
      <c r="O170" s="82"/>
      <c r="P170" s="82"/>
      <c r="Q170" s="82"/>
      <c r="R170" s="82"/>
      <c r="T170" s="82"/>
      <c r="V170" s="82"/>
      <c r="W170" s="82"/>
      <c r="X170" s="82"/>
      <c r="Y170" s="82"/>
      <c r="Z170" s="82"/>
      <c r="AA170" s="82"/>
      <c r="AB170" s="82"/>
      <c r="AC170" s="82"/>
      <c r="AD170" s="82"/>
    </row>
    <row r="171" spans="1:69" ht="18" customHeight="1" x14ac:dyDescent="0.2">
      <c r="A171" s="208">
        <f>Finanzierungsplan!S48</f>
        <v>2028</v>
      </c>
      <c r="B171" s="208"/>
    </row>
    <row r="172" spans="1:69" s="67" customFormat="1" ht="18" customHeight="1" x14ac:dyDescent="0.2">
      <c r="A172" s="209" t="s">
        <v>48</v>
      </c>
      <c r="B172" s="209"/>
      <c r="C172" s="209"/>
      <c r="D172" s="209"/>
      <c r="E172" s="209"/>
      <c r="F172" s="210" t="s">
        <v>82</v>
      </c>
      <c r="G172" s="210"/>
      <c r="H172" s="210"/>
      <c r="I172" s="210"/>
      <c r="J172" s="210"/>
      <c r="K172" s="210" t="s">
        <v>73</v>
      </c>
      <c r="L172" s="210"/>
      <c r="M172" s="210"/>
      <c r="N172" s="210"/>
      <c r="O172" s="210"/>
      <c r="P172" s="210"/>
      <c r="Q172" s="210"/>
      <c r="R172" s="210"/>
      <c r="S172" s="210" t="s">
        <v>74</v>
      </c>
      <c r="T172" s="210"/>
      <c r="U172" s="210"/>
      <c r="V172" s="210"/>
      <c r="W172" s="210"/>
      <c r="X172" s="210" t="s">
        <v>115</v>
      </c>
      <c r="Y172" s="210"/>
      <c r="Z172" s="210"/>
      <c r="AA172" s="210"/>
      <c r="AB172" s="210"/>
      <c r="AC172" s="84"/>
      <c r="AD172" s="66"/>
      <c r="AE172" s="66"/>
      <c r="AF172" s="66"/>
      <c r="AG172" s="85"/>
      <c r="AH172" s="85"/>
      <c r="AI172" s="85"/>
      <c r="AJ172" s="85"/>
      <c r="AK172" s="85"/>
      <c r="AL172" s="85"/>
      <c r="AM172" s="85"/>
      <c r="AN172" s="85"/>
      <c r="AO172" s="85"/>
      <c r="AP172" s="85"/>
      <c r="AQ172" s="85"/>
      <c r="AR172" s="85"/>
      <c r="AS172" s="85"/>
      <c r="AT172" s="86"/>
      <c r="AU172" s="86"/>
      <c r="AV172" s="86"/>
      <c r="AW172" s="86"/>
      <c r="AX172" s="86"/>
      <c r="AY172" s="86"/>
      <c r="AZ172" s="86"/>
      <c r="BA172" s="86"/>
      <c r="BB172" s="86"/>
      <c r="BC172" s="86"/>
      <c r="BD172" s="86"/>
      <c r="BE172" s="86"/>
      <c r="BF172" s="86"/>
      <c r="BG172" s="86"/>
      <c r="BH172" s="86"/>
      <c r="BI172" s="86"/>
      <c r="BJ172" s="86"/>
      <c r="BK172" s="86"/>
      <c r="BL172" s="86"/>
      <c r="BM172" s="86"/>
      <c r="BN172" s="86"/>
      <c r="BO172" s="86"/>
      <c r="BP172" s="86"/>
      <c r="BQ172" s="86"/>
    </row>
    <row r="173" spans="1:69" s="67" customFormat="1" ht="18" customHeight="1" x14ac:dyDescent="0.2">
      <c r="A173" s="209"/>
      <c r="B173" s="209"/>
      <c r="C173" s="209"/>
      <c r="D173" s="209"/>
      <c r="E173" s="209"/>
      <c r="F173" s="210"/>
      <c r="G173" s="210"/>
      <c r="H173" s="210"/>
      <c r="I173" s="210"/>
      <c r="J173" s="210"/>
      <c r="K173" s="210"/>
      <c r="L173" s="210"/>
      <c r="M173" s="210"/>
      <c r="N173" s="210"/>
      <c r="O173" s="210"/>
      <c r="P173" s="210"/>
      <c r="Q173" s="210"/>
      <c r="R173" s="210"/>
      <c r="S173" s="210"/>
      <c r="T173" s="210"/>
      <c r="U173" s="210"/>
      <c r="V173" s="210"/>
      <c r="W173" s="210"/>
      <c r="X173" s="210"/>
      <c r="Y173" s="210"/>
      <c r="Z173" s="210"/>
      <c r="AA173" s="210"/>
      <c r="AB173" s="210"/>
      <c r="AC173" s="84"/>
      <c r="AD173" s="66"/>
      <c r="AE173" s="66"/>
      <c r="AF173" s="66"/>
      <c r="AG173" s="85"/>
      <c r="AH173" s="85"/>
      <c r="AI173" s="85"/>
      <c r="AJ173" s="85"/>
      <c r="AK173" s="85"/>
      <c r="AL173" s="85"/>
      <c r="AM173" s="85"/>
      <c r="AN173" s="85"/>
      <c r="AO173" s="85"/>
      <c r="AP173" s="85"/>
      <c r="AQ173" s="85"/>
      <c r="AR173" s="85"/>
      <c r="AS173" s="85"/>
      <c r="AT173" s="86"/>
      <c r="AU173" s="86"/>
      <c r="AV173" s="86"/>
      <c r="AW173" s="86"/>
      <c r="AX173" s="86"/>
      <c r="AY173" s="86"/>
      <c r="AZ173" s="86"/>
      <c r="BA173" s="86"/>
      <c r="BB173" s="86"/>
      <c r="BC173" s="86"/>
      <c r="BD173" s="86"/>
      <c r="BE173" s="86"/>
      <c r="BF173" s="86"/>
      <c r="BG173" s="86"/>
      <c r="BH173" s="86"/>
      <c r="BI173" s="86"/>
      <c r="BJ173" s="86"/>
      <c r="BK173" s="86"/>
      <c r="BL173" s="86"/>
      <c r="BM173" s="86"/>
      <c r="BN173" s="86"/>
      <c r="BO173" s="86"/>
      <c r="BP173" s="86"/>
      <c r="BQ173" s="86"/>
    </row>
    <row r="174" spans="1:69" s="67" customFormat="1" ht="18" customHeight="1" x14ac:dyDescent="0.2">
      <c r="A174" s="206" t="s">
        <v>54</v>
      </c>
      <c r="B174" s="206"/>
      <c r="C174" s="206"/>
      <c r="D174" s="206"/>
      <c r="E174" s="206"/>
      <c r="F174" s="207"/>
      <c r="G174" s="207"/>
      <c r="H174" s="207"/>
      <c r="I174" s="207"/>
      <c r="J174" s="207"/>
      <c r="K174" s="207"/>
      <c r="L174" s="207"/>
      <c r="M174" s="207"/>
      <c r="N174" s="207"/>
      <c r="O174" s="207"/>
      <c r="P174" s="207"/>
      <c r="Q174" s="207"/>
      <c r="R174" s="207"/>
      <c r="S174" s="207"/>
      <c r="T174" s="207"/>
      <c r="U174" s="207"/>
      <c r="V174" s="207"/>
      <c r="W174" s="207"/>
      <c r="X174" s="204" t="str">
        <f>IF(OR($M$118="",$M$110="",SUM(F174:W174)=0),"",IFERROR(ROUND((F174+K174+S174)*$M$118/$M$110,2),""))</f>
        <v/>
      </c>
      <c r="Y174" s="204"/>
      <c r="Z174" s="204"/>
      <c r="AA174" s="204"/>
      <c r="AB174" s="204"/>
      <c r="AC174" s="87"/>
      <c r="AD174" s="66"/>
      <c r="AE174" s="66"/>
      <c r="AF174" s="66"/>
      <c r="AG174" s="85"/>
      <c r="AH174" s="85"/>
      <c r="AI174" s="85"/>
      <c r="AJ174" s="85"/>
      <c r="AK174" s="88"/>
      <c r="AL174" s="88"/>
      <c r="AM174" s="85"/>
      <c r="AN174" s="85"/>
      <c r="AO174" s="85"/>
      <c r="AP174" s="85"/>
      <c r="AQ174" s="85"/>
      <c r="AR174" s="85"/>
      <c r="AS174" s="85"/>
      <c r="AT174" s="86"/>
      <c r="AU174" s="86"/>
      <c r="AV174" s="86"/>
      <c r="AW174" s="86"/>
      <c r="AX174" s="86"/>
      <c r="AY174" s="86"/>
      <c r="AZ174" s="86"/>
      <c r="BA174" s="86"/>
      <c r="BB174" s="86"/>
      <c r="BC174" s="86"/>
      <c r="BD174" s="86"/>
      <c r="BE174" s="86"/>
      <c r="BF174" s="86"/>
      <c r="BG174" s="86"/>
      <c r="BH174" s="86"/>
      <c r="BI174" s="86"/>
      <c r="BJ174" s="86"/>
      <c r="BK174" s="86"/>
      <c r="BL174" s="86"/>
      <c r="BM174" s="86"/>
      <c r="BN174" s="86"/>
      <c r="BO174" s="86"/>
      <c r="BP174" s="86"/>
      <c r="BQ174" s="86"/>
    </row>
    <row r="175" spans="1:69" s="67" customFormat="1" ht="18" customHeight="1" x14ac:dyDescent="0.2">
      <c r="A175" s="206" t="s">
        <v>55</v>
      </c>
      <c r="B175" s="206"/>
      <c r="C175" s="206"/>
      <c r="D175" s="206"/>
      <c r="E175" s="206"/>
      <c r="F175" s="207"/>
      <c r="G175" s="207"/>
      <c r="H175" s="207"/>
      <c r="I175" s="207"/>
      <c r="J175" s="207"/>
      <c r="K175" s="207"/>
      <c r="L175" s="207"/>
      <c r="M175" s="207"/>
      <c r="N175" s="207"/>
      <c r="O175" s="207"/>
      <c r="P175" s="207"/>
      <c r="Q175" s="207"/>
      <c r="R175" s="207"/>
      <c r="S175" s="207"/>
      <c r="T175" s="207"/>
      <c r="U175" s="207"/>
      <c r="V175" s="207"/>
      <c r="W175" s="207"/>
      <c r="X175" s="204" t="str">
        <f t="shared" ref="X175:X185" si="5">IF(OR($M$118="",$M$110="",SUM(F175:W175)=0),"",IFERROR(ROUND((F175+K175+S175)*$M$118/$M$110,2),""))</f>
        <v/>
      </c>
      <c r="Y175" s="204"/>
      <c r="Z175" s="204"/>
      <c r="AA175" s="204"/>
      <c r="AB175" s="204"/>
      <c r="AC175" s="87"/>
      <c r="AD175" s="66"/>
      <c r="AE175" s="66"/>
      <c r="AF175" s="66"/>
      <c r="AG175" s="85"/>
      <c r="AH175" s="85"/>
      <c r="AI175" s="85"/>
      <c r="AJ175" s="85"/>
      <c r="AK175" s="88"/>
      <c r="AL175" s="88"/>
      <c r="AM175" s="85"/>
      <c r="AN175" s="85"/>
      <c r="AO175" s="85"/>
      <c r="AP175" s="85"/>
      <c r="AQ175" s="85"/>
      <c r="AR175" s="85"/>
      <c r="AS175" s="85"/>
      <c r="AT175" s="86"/>
      <c r="AU175" s="86"/>
      <c r="AV175" s="86"/>
      <c r="AW175" s="86"/>
      <c r="AX175" s="86"/>
      <c r="AY175" s="86"/>
      <c r="AZ175" s="86"/>
      <c r="BA175" s="86"/>
      <c r="BB175" s="86"/>
      <c r="BC175" s="86"/>
      <c r="BD175" s="86"/>
      <c r="BE175" s="86"/>
      <c r="BF175" s="86"/>
      <c r="BG175" s="86"/>
      <c r="BH175" s="86"/>
      <c r="BI175" s="86"/>
      <c r="BJ175" s="86"/>
      <c r="BK175" s="86"/>
      <c r="BL175" s="86"/>
      <c r="BM175" s="86"/>
      <c r="BN175" s="86"/>
      <c r="BO175" s="86"/>
      <c r="BP175" s="86"/>
      <c r="BQ175" s="86"/>
    </row>
    <row r="176" spans="1:69" s="67" customFormat="1" ht="18" customHeight="1" x14ac:dyDescent="0.2">
      <c r="A176" s="206" t="s">
        <v>56</v>
      </c>
      <c r="B176" s="206"/>
      <c r="C176" s="206"/>
      <c r="D176" s="206"/>
      <c r="E176" s="206"/>
      <c r="F176" s="207"/>
      <c r="G176" s="207"/>
      <c r="H176" s="207"/>
      <c r="I176" s="207"/>
      <c r="J176" s="207"/>
      <c r="K176" s="207"/>
      <c r="L176" s="207"/>
      <c r="M176" s="207"/>
      <c r="N176" s="207"/>
      <c r="O176" s="207"/>
      <c r="P176" s="207"/>
      <c r="Q176" s="207"/>
      <c r="R176" s="207"/>
      <c r="S176" s="207"/>
      <c r="T176" s="207"/>
      <c r="U176" s="207"/>
      <c r="V176" s="207"/>
      <c r="W176" s="207"/>
      <c r="X176" s="204" t="str">
        <f t="shared" si="5"/>
        <v/>
      </c>
      <c r="Y176" s="204"/>
      <c r="Z176" s="204"/>
      <c r="AA176" s="204"/>
      <c r="AB176" s="204"/>
      <c r="AC176" s="87"/>
      <c r="AD176" s="66"/>
      <c r="AE176" s="66"/>
      <c r="AF176" s="66"/>
      <c r="AG176" s="85"/>
      <c r="AH176" s="85"/>
      <c r="AI176" s="85"/>
      <c r="AJ176" s="85"/>
      <c r="AK176" s="88"/>
      <c r="AL176" s="88"/>
      <c r="AM176" s="85"/>
      <c r="AN176" s="85"/>
      <c r="AO176" s="85"/>
      <c r="AP176" s="85"/>
      <c r="AQ176" s="85"/>
      <c r="AR176" s="85"/>
      <c r="AS176" s="85"/>
      <c r="AT176" s="86"/>
      <c r="AU176" s="86"/>
      <c r="AV176" s="86"/>
      <c r="AW176" s="86"/>
      <c r="AX176" s="86"/>
      <c r="AY176" s="86"/>
      <c r="AZ176" s="86"/>
      <c r="BA176" s="86"/>
      <c r="BB176" s="86"/>
      <c r="BC176" s="86"/>
      <c r="BD176" s="86"/>
      <c r="BE176" s="86"/>
      <c r="BF176" s="86"/>
      <c r="BG176" s="86"/>
      <c r="BH176" s="86"/>
      <c r="BI176" s="86"/>
      <c r="BJ176" s="86"/>
      <c r="BK176" s="86"/>
      <c r="BL176" s="86"/>
      <c r="BM176" s="86"/>
      <c r="BN176" s="86"/>
      <c r="BO176" s="86"/>
      <c r="BP176" s="86"/>
      <c r="BQ176" s="86"/>
    </row>
    <row r="177" spans="1:69" s="67" customFormat="1" ht="18" customHeight="1" x14ac:dyDescent="0.2">
      <c r="A177" s="206" t="s">
        <v>57</v>
      </c>
      <c r="B177" s="206"/>
      <c r="C177" s="206"/>
      <c r="D177" s="206"/>
      <c r="E177" s="206"/>
      <c r="F177" s="207"/>
      <c r="G177" s="207"/>
      <c r="H177" s="207"/>
      <c r="I177" s="207"/>
      <c r="J177" s="207"/>
      <c r="K177" s="207"/>
      <c r="L177" s="207"/>
      <c r="M177" s="207"/>
      <c r="N177" s="207"/>
      <c r="O177" s="207"/>
      <c r="P177" s="207"/>
      <c r="Q177" s="207"/>
      <c r="R177" s="207"/>
      <c r="S177" s="207"/>
      <c r="T177" s="207"/>
      <c r="U177" s="207"/>
      <c r="V177" s="207"/>
      <c r="W177" s="207"/>
      <c r="X177" s="204" t="str">
        <f t="shared" si="5"/>
        <v/>
      </c>
      <c r="Y177" s="204"/>
      <c r="Z177" s="204"/>
      <c r="AA177" s="204"/>
      <c r="AB177" s="204"/>
      <c r="AC177" s="87"/>
      <c r="AD177" s="66"/>
      <c r="AE177" s="66"/>
      <c r="AF177" s="66"/>
      <c r="AG177" s="85"/>
      <c r="AH177" s="85"/>
      <c r="AI177" s="85"/>
      <c r="AJ177" s="85"/>
      <c r="AK177" s="88"/>
      <c r="AL177" s="88"/>
      <c r="AM177" s="85"/>
      <c r="AN177" s="85"/>
      <c r="AO177" s="85"/>
      <c r="AP177" s="85"/>
      <c r="AQ177" s="85"/>
      <c r="AR177" s="85"/>
      <c r="AS177" s="85"/>
      <c r="AT177" s="86"/>
      <c r="AU177" s="86"/>
      <c r="AV177" s="86"/>
      <c r="AW177" s="86"/>
      <c r="AX177" s="86"/>
      <c r="AY177" s="86"/>
      <c r="AZ177" s="86"/>
      <c r="BA177" s="86"/>
      <c r="BB177" s="86"/>
      <c r="BC177" s="86"/>
      <c r="BD177" s="86"/>
      <c r="BE177" s="86"/>
      <c r="BF177" s="86"/>
      <c r="BG177" s="86"/>
      <c r="BH177" s="86"/>
      <c r="BI177" s="86"/>
      <c r="BJ177" s="86"/>
      <c r="BK177" s="86"/>
      <c r="BL177" s="86"/>
      <c r="BM177" s="86"/>
      <c r="BN177" s="86"/>
      <c r="BO177" s="86"/>
      <c r="BP177" s="86"/>
      <c r="BQ177" s="86"/>
    </row>
    <row r="178" spans="1:69" s="67" customFormat="1" ht="18" customHeight="1" x14ac:dyDescent="0.2">
      <c r="A178" s="206" t="s">
        <v>58</v>
      </c>
      <c r="B178" s="206"/>
      <c r="C178" s="206"/>
      <c r="D178" s="206"/>
      <c r="E178" s="206"/>
      <c r="F178" s="207"/>
      <c r="G178" s="207"/>
      <c r="H178" s="207"/>
      <c r="I178" s="207"/>
      <c r="J178" s="207"/>
      <c r="K178" s="207"/>
      <c r="L178" s="207"/>
      <c r="M178" s="207"/>
      <c r="N178" s="207"/>
      <c r="O178" s="207"/>
      <c r="P178" s="207"/>
      <c r="Q178" s="207"/>
      <c r="R178" s="207"/>
      <c r="S178" s="207"/>
      <c r="T178" s="207"/>
      <c r="U178" s="207"/>
      <c r="V178" s="207"/>
      <c r="W178" s="207"/>
      <c r="X178" s="204" t="str">
        <f t="shared" si="5"/>
        <v/>
      </c>
      <c r="Y178" s="204"/>
      <c r="Z178" s="204"/>
      <c r="AA178" s="204"/>
      <c r="AB178" s="204"/>
      <c r="AC178" s="87"/>
      <c r="AD178" s="66"/>
      <c r="AE178" s="66"/>
      <c r="AF178" s="66"/>
      <c r="AG178" s="85"/>
      <c r="AH178" s="85"/>
      <c r="AI178" s="85"/>
      <c r="AJ178" s="85"/>
      <c r="AK178" s="88"/>
      <c r="AL178" s="88"/>
      <c r="AM178" s="85"/>
      <c r="AN178" s="85"/>
      <c r="AO178" s="85"/>
      <c r="AP178" s="85"/>
      <c r="AQ178" s="85"/>
      <c r="AR178" s="85"/>
      <c r="AS178" s="85"/>
      <c r="AT178" s="86"/>
      <c r="AU178" s="86"/>
      <c r="AV178" s="86"/>
      <c r="AW178" s="86"/>
      <c r="AX178" s="86"/>
      <c r="AY178" s="86"/>
      <c r="AZ178" s="86"/>
      <c r="BA178" s="86"/>
      <c r="BB178" s="86"/>
      <c r="BC178" s="86"/>
      <c r="BD178" s="86"/>
      <c r="BE178" s="86"/>
      <c r="BF178" s="86"/>
      <c r="BG178" s="86"/>
      <c r="BH178" s="86"/>
      <c r="BI178" s="86"/>
      <c r="BJ178" s="86"/>
      <c r="BK178" s="86"/>
      <c r="BL178" s="86"/>
      <c r="BM178" s="86"/>
      <c r="BN178" s="86"/>
      <c r="BO178" s="86"/>
      <c r="BP178" s="86"/>
      <c r="BQ178" s="86"/>
    </row>
    <row r="179" spans="1:69" s="67" customFormat="1" ht="18" customHeight="1" x14ac:dyDescent="0.2">
      <c r="A179" s="206" t="s">
        <v>59</v>
      </c>
      <c r="B179" s="206"/>
      <c r="C179" s="206"/>
      <c r="D179" s="206"/>
      <c r="E179" s="206"/>
      <c r="F179" s="207"/>
      <c r="G179" s="207"/>
      <c r="H179" s="207"/>
      <c r="I179" s="207"/>
      <c r="J179" s="207"/>
      <c r="K179" s="207"/>
      <c r="L179" s="207"/>
      <c r="M179" s="207"/>
      <c r="N179" s="207"/>
      <c r="O179" s="207"/>
      <c r="P179" s="207"/>
      <c r="Q179" s="207"/>
      <c r="R179" s="207"/>
      <c r="S179" s="207"/>
      <c r="T179" s="207"/>
      <c r="U179" s="207"/>
      <c r="V179" s="207"/>
      <c r="W179" s="207"/>
      <c r="X179" s="204" t="str">
        <f t="shared" si="5"/>
        <v/>
      </c>
      <c r="Y179" s="204"/>
      <c r="Z179" s="204"/>
      <c r="AA179" s="204"/>
      <c r="AB179" s="204"/>
      <c r="AC179" s="87"/>
      <c r="AD179" s="66"/>
      <c r="AE179" s="66"/>
      <c r="AF179" s="66"/>
      <c r="AG179" s="85"/>
      <c r="AH179" s="85"/>
      <c r="AI179" s="85"/>
      <c r="AJ179" s="85"/>
      <c r="AK179" s="88"/>
      <c r="AL179" s="88"/>
      <c r="AM179" s="85"/>
      <c r="AN179" s="85"/>
      <c r="AO179" s="85"/>
      <c r="AP179" s="85"/>
      <c r="AQ179" s="85"/>
      <c r="AR179" s="85"/>
      <c r="AS179" s="85"/>
      <c r="AT179" s="86"/>
      <c r="AU179" s="86"/>
      <c r="AV179" s="86"/>
      <c r="AW179" s="86"/>
      <c r="AX179" s="86"/>
      <c r="AY179" s="86"/>
      <c r="AZ179" s="86"/>
      <c r="BA179" s="86"/>
      <c r="BB179" s="86"/>
      <c r="BC179" s="86"/>
      <c r="BD179" s="86"/>
      <c r="BE179" s="86"/>
      <c r="BF179" s="86"/>
      <c r="BG179" s="86"/>
      <c r="BH179" s="86"/>
      <c r="BI179" s="86"/>
      <c r="BJ179" s="86"/>
      <c r="BK179" s="86"/>
      <c r="BL179" s="86"/>
      <c r="BM179" s="86"/>
      <c r="BN179" s="86"/>
      <c r="BO179" s="86"/>
      <c r="BP179" s="86"/>
      <c r="BQ179" s="86"/>
    </row>
    <row r="180" spans="1:69" s="67" customFormat="1" ht="18" customHeight="1" x14ac:dyDescent="0.2">
      <c r="A180" s="206" t="s">
        <v>60</v>
      </c>
      <c r="B180" s="206"/>
      <c r="C180" s="206"/>
      <c r="D180" s="206"/>
      <c r="E180" s="206"/>
      <c r="F180" s="207"/>
      <c r="G180" s="207"/>
      <c r="H180" s="207"/>
      <c r="I180" s="207"/>
      <c r="J180" s="207"/>
      <c r="K180" s="207"/>
      <c r="L180" s="207"/>
      <c r="M180" s="207"/>
      <c r="N180" s="207"/>
      <c r="O180" s="207"/>
      <c r="P180" s="207"/>
      <c r="Q180" s="207"/>
      <c r="R180" s="207"/>
      <c r="S180" s="207"/>
      <c r="T180" s="207"/>
      <c r="U180" s="207"/>
      <c r="V180" s="207"/>
      <c r="W180" s="207"/>
      <c r="X180" s="204" t="str">
        <f t="shared" si="5"/>
        <v/>
      </c>
      <c r="Y180" s="204"/>
      <c r="Z180" s="204"/>
      <c r="AA180" s="204"/>
      <c r="AB180" s="204"/>
      <c r="AC180" s="87"/>
      <c r="AD180" s="66"/>
      <c r="AE180" s="66"/>
      <c r="AF180" s="66"/>
      <c r="AG180" s="85"/>
      <c r="AH180" s="85"/>
      <c r="AI180" s="85"/>
      <c r="AJ180" s="85"/>
      <c r="AK180" s="88"/>
      <c r="AL180" s="88"/>
      <c r="AM180" s="85"/>
      <c r="AN180" s="85"/>
      <c r="AO180" s="85"/>
      <c r="AP180" s="85"/>
      <c r="AQ180" s="85"/>
      <c r="AR180" s="85"/>
      <c r="AS180" s="85"/>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row>
    <row r="181" spans="1:69" s="67" customFormat="1" ht="18" customHeight="1" x14ac:dyDescent="0.2">
      <c r="A181" s="206" t="s">
        <v>61</v>
      </c>
      <c r="B181" s="206"/>
      <c r="C181" s="206"/>
      <c r="D181" s="206"/>
      <c r="E181" s="206"/>
      <c r="F181" s="207"/>
      <c r="G181" s="207"/>
      <c r="H181" s="207"/>
      <c r="I181" s="207"/>
      <c r="J181" s="207"/>
      <c r="K181" s="207"/>
      <c r="L181" s="207"/>
      <c r="M181" s="207"/>
      <c r="N181" s="207"/>
      <c r="O181" s="207"/>
      <c r="P181" s="207"/>
      <c r="Q181" s="207"/>
      <c r="R181" s="207"/>
      <c r="S181" s="207"/>
      <c r="T181" s="207"/>
      <c r="U181" s="207"/>
      <c r="V181" s="207"/>
      <c r="W181" s="207"/>
      <c r="X181" s="204" t="str">
        <f t="shared" si="5"/>
        <v/>
      </c>
      <c r="Y181" s="204"/>
      <c r="Z181" s="204"/>
      <c r="AA181" s="204"/>
      <c r="AB181" s="204"/>
      <c r="AC181" s="87"/>
      <c r="AD181" s="66"/>
      <c r="AE181" s="66"/>
      <c r="AF181" s="66"/>
      <c r="AG181" s="85"/>
      <c r="AH181" s="85"/>
      <c r="AI181" s="85"/>
      <c r="AJ181" s="85"/>
      <c r="AK181" s="88"/>
      <c r="AL181" s="88"/>
      <c r="AM181" s="85"/>
      <c r="AN181" s="85"/>
      <c r="AO181" s="85"/>
      <c r="AP181" s="85"/>
      <c r="AQ181" s="85"/>
      <c r="AR181" s="85"/>
      <c r="AS181" s="85"/>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row>
    <row r="182" spans="1:69" s="67" customFormat="1" ht="18" customHeight="1" x14ac:dyDescent="0.2">
      <c r="A182" s="206" t="s">
        <v>62</v>
      </c>
      <c r="B182" s="206"/>
      <c r="C182" s="206"/>
      <c r="D182" s="206"/>
      <c r="E182" s="206"/>
      <c r="F182" s="207"/>
      <c r="G182" s="207"/>
      <c r="H182" s="207"/>
      <c r="I182" s="207"/>
      <c r="J182" s="207"/>
      <c r="K182" s="207"/>
      <c r="L182" s="207"/>
      <c r="M182" s="207"/>
      <c r="N182" s="207"/>
      <c r="O182" s="207"/>
      <c r="P182" s="207"/>
      <c r="Q182" s="207"/>
      <c r="R182" s="207"/>
      <c r="S182" s="207"/>
      <c r="T182" s="207"/>
      <c r="U182" s="207"/>
      <c r="V182" s="207"/>
      <c r="W182" s="207"/>
      <c r="X182" s="204" t="str">
        <f t="shared" si="5"/>
        <v/>
      </c>
      <c r="Y182" s="204"/>
      <c r="Z182" s="204"/>
      <c r="AA182" s="204"/>
      <c r="AB182" s="204"/>
      <c r="AC182" s="87"/>
      <c r="AD182" s="66"/>
      <c r="AE182" s="66"/>
      <c r="AF182" s="66"/>
      <c r="AG182" s="85"/>
      <c r="AH182" s="85"/>
      <c r="AI182" s="85"/>
      <c r="AJ182" s="85"/>
      <c r="AK182" s="88"/>
      <c r="AL182" s="88"/>
      <c r="AM182" s="85"/>
      <c r="AN182" s="85"/>
      <c r="AO182" s="85"/>
      <c r="AP182" s="85"/>
      <c r="AQ182" s="85"/>
      <c r="AR182" s="85"/>
      <c r="AS182" s="85"/>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row>
    <row r="183" spans="1:69" s="67" customFormat="1" ht="18" customHeight="1" x14ac:dyDescent="0.2">
      <c r="A183" s="206" t="s">
        <v>63</v>
      </c>
      <c r="B183" s="206"/>
      <c r="C183" s="206"/>
      <c r="D183" s="206"/>
      <c r="E183" s="206"/>
      <c r="F183" s="207"/>
      <c r="G183" s="207"/>
      <c r="H183" s="207"/>
      <c r="I183" s="207"/>
      <c r="J183" s="207"/>
      <c r="K183" s="207"/>
      <c r="L183" s="207"/>
      <c r="M183" s="207"/>
      <c r="N183" s="207"/>
      <c r="O183" s="207"/>
      <c r="P183" s="207"/>
      <c r="Q183" s="207"/>
      <c r="R183" s="207"/>
      <c r="S183" s="207"/>
      <c r="T183" s="207"/>
      <c r="U183" s="207"/>
      <c r="V183" s="207"/>
      <c r="W183" s="207"/>
      <c r="X183" s="204" t="str">
        <f t="shared" si="5"/>
        <v/>
      </c>
      <c r="Y183" s="204"/>
      <c r="Z183" s="204"/>
      <c r="AA183" s="204"/>
      <c r="AB183" s="204"/>
      <c r="AC183" s="87"/>
      <c r="AD183" s="66"/>
      <c r="AE183" s="66"/>
      <c r="AF183" s="66"/>
      <c r="AG183" s="85"/>
      <c r="AH183" s="85"/>
      <c r="AI183" s="85"/>
      <c r="AJ183" s="85"/>
      <c r="AK183" s="88"/>
      <c r="AL183" s="88"/>
      <c r="AM183" s="85"/>
      <c r="AN183" s="85"/>
      <c r="AO183" s="85"/>
      <c r="AP183" s="85"/>
      <c r="AQ183" s="85"/>
      <c r="AR183" s="85"/>
      <c r="AS183" s="85"/>
      <c r="AT183" s="86"/>
      <c r="AU183" s="86"/>
      <c r="AV183" s="86"/>
      <c r="AW183" s="86"/>
      <c r="AX183" s="86"/>
      <c r="AY183" s="86"/>
      <c r="AZ183" s="86"/>
      <c r="BA183" s="86"/>
      <c r="BB183" s="86"/>
      <c r="BC183" s="86"/>
      <c r="BD183" s="86"/>
      <c r="BE183" s="86"/>
      <c r="BF183" s="86"/>
      <c r="BG183" s="86"/>
      <c r="BH183" s="86"/>
      <c r="BI183" s="86"/>
      <c r="BJ183" s="86"/>
      <c r="BK183" s="86"/>
      <c r="BL183" s="86"/>
      <c r="BM183" s="86"/>
      <c r="BN183" s="86"/>
      <c r="BO183" s="86"/>
      <c r="BP183" s="86"/>
      <c r="BQ183" s="86"/>
    </row>
    <row r="184" spans="1:69" s="67" customFormat="1" ht="18" customHeight="1" x14ac:dyDescent="0.2">
      <c r="A184" s="206" t="s">
        <v>64</v>
      </c>
      <c r="B184" s="206"/>
      <c r="C184" s="206"/>
      <c r="D184" s="206"/>
      <c r="E184" s="206"/>
      <c r="F184" s="207"/>
      <c r="G184" s="207"/>
      <c r="H184" s="207"/>
      <c r="I184" s="207"/>
      <c r="J184" s="207"/>
      <c r="K184" s="207"/>
      <c r="L184" s="207"/>
      <c r="M184" s="207"/>
      <c r="N184" s="207"/>
      <c r="O184" s="207"/>
      <c r="P184" s="207"/>
      <c r="Q184" s="207"/>
      <c r="R184" s="207"/>
      <c r="S184" s="207"/>
      <c r="T184" s="207"/>
      <c r="U184" s="207"/>
      <c r="V184" s="207"/>
      <c r="W184" s="207"/>
      <c r="X184" s="204" t="str">
        <f t="shared" si="5"/>
        <v/>
      </c>
      <c r="Y184" s="204"/>
      <c r="Z184" s="204"/>
      <c r="AA184" s="204"/>
      <c r="AB184" s="204"/>
      <c r="AC184" s="87"/>
      <c r="AD184" s="66"/>
      <c r="AE184" s="66"/>
      <c r="AF184" s="66"/>
      <c r="AG184" s="85"/>
      <c r="AH184" s="85"/>
      <c r="AI184" s="85"/>
      <c r="AJ184" s="85"/>
      <c r="AK184" s="88"/>
      <c r="AL184" s="88"/>
      <c r="AM184" s="85"/>
      <c r="AN184" s="85"/>
      <c r="AO184" s="85"/>
      <c r="AP184" s="85"/>
      <c r="AQ184" s="85"/>
      <c r="AR184" s="85"/>
      <c r="AS184" s="85"/>
      <c r="AT184" s="86"/>
      <c r="AU184" s="86"/>
      <c r="AV184" s="86"/>
      <c r="AW184" s="86"/>
      <c r="AX184" s="86"/>
      <c r="AY184" s="86"/>
      <c r="AZ184" s="86"/>
      <c r="BA184" s="86"/>
      <c r="BB184" s="86"/>
      <c r="BC184" s="86"/>
      <c r="BD184" s="86"/>
      <c r="BE184" s="86"/>
      <c r="BF184" s="86"/>
      <c r="BG184" s="86"/>
      <c r="BH184" s="86"/>
      <c r="BI184" s="86"/>
      <c r="BJ184" s="86"/>
      <c r="BK184" s="86"/>
      <c r="BL184" s="86"/>
      <c r="BM184" s="86"/>
      <c r="BN184" s="86"/>
      <c r="BO184" s="86"/>
      <c r="BP184" s="86"/>
      <c r="BQ184" s="86"/>
    </row>
    <row r="185" spans="1:69" s="67" customFormat="1" ht="18" customHeight="1" x14ac:dyDescent="0.2">
      <c r="A185" s="206" t="s">
        <v>65</v>
      </c>
      <c r="B185" s="206"/>
      <c r="C185" s="206"/>
      <c r="D185" s="206"/>
      <c r="E185" s="206"/>
      <c r="F185" s="207"/>
      <c r="G185" s="207"/>
      <c r="H185" s="207"/>
      <c r="I185" s="207"/>
      <c r="J185" s="207"/>
      <c r="K185" s="207"/>
      <c r="L185" s="207"/>
      <c r="M185" s="207"/>
      <c r="N185" s="207"/>
      <c r="O185" s="207"/>
      <c r="P185" s="207"/>
      <c r="Q185" s="207"/>
      <c r="R185" s="207"/>
      <c r="S185" s="207"/>
      <c r="T185" s="207"/>
      <c r="U185" s="207"/>
      <c r="V185" s="207"/>
      <c r="W185" s="207"/>
      <c r="X185" s="204" t="str">
        <f t="shared" si="5"/>
        <v/>
      </c>
      <c r="Y185" s="204"/>
      <c r="Z185" s="204"/>
      <c r="AA185" s="204"/>
      <c r="AB185" s="204"/>
      <c r="AC185" s="87"/>
      <c r="AD185" s="66"/>
      <c r="AE185" s="66"/>
      <c r="AF185" s="66"/>
      <c r="AG185" s="85"/>
      <c r="AH185" s="85"/>
      <c r="AI185" s="85"/>
      <c r="AJ185" s="85"/>
      <c r="AK185" s="88"/>
      <c r="AL185" s="88"/>
      <c r="AM185" s="85"/>
      <c r="AN185" s="85"/>
      <c r="AO185" s="85"/>
      <c r="AP185" s="85"/>
      <c r="AQ185" s="85"/>
      <c r="AR185" s="85"/>
      <c r="AS185" s="85"/>
      <c r="AT185" s="86"/>
      <c r="AU185" s="86"/>
      <c r="AV185" s="86"/>
      <c r="AW185" s="86"/>
      <c r="AX185" s="86"/>
      <c r="AY185" s="86"/>
      <c r="AZ185" s="86"/>
      <c r="BA185" s="86"/>
      <c r="BB185" s="86"/>
      <c r="BC185" s="86"/>
      <c r="BD185" s="86"/>
      <c r="BE185" s="86"/>
      <c r="BF185" s="86"/>
      <c r="BG185" s="86"/>
      <c r="BH185" s="86"/>
      <c r="BI185" s="86"/>
      <c r="BJ185" s="86"/>
      <c r="BK185" s="86"/>
      <c r="BL185" s="86"/>
      <c r="BM185" s="86"/>
      <c r="BN185" s="86"/>
      <c r="BO185" s="86"/>
      <c r="BP185" s="86"/>
      <c r="BQ185" s="86"/>
    </row>
    <row r="186" spans="1:69" s="67" customFormat="1" ht="18" customHeight="1" x14ac:dyDescent="0.2">
      <c r="A186" s="203" t="s">
        <v>66</v>
      </c>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c r="X186" s="204" t="str">
        <f>IF(SUM(X174:AB185)=0,"",SUM(X174:AB185))</f>
        <v/>
      </c>
      <c r="Y186" s="204"/>
      <c r="Z186" s="204"/>
      <c r="AA186" s="204"/>
      <c r="AB186" s="204"/>
      <c r="AC186" s="89"/>
      <c r="AD186" s="66"/>
      <c r="AE186" s="66"/>
      <c r="AF186" s="66"/>
      <c r="AK186" s="90"/>
      <c r="AL186" s="90"/>
      <c r="AM186" s="90"/>
      <c r="AN186" s="90"/>
    </row>
    <row r="187" spans="1:69" s="67" customFormat="1" ht="18" customHeight="1" x14ac:dyDescent="0.2">
      <c r="A187" s="203" t="s">
        <v>87</v>
      </c>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c r="X187" s="204" t="str">
        <f>IFERROR(ROUND(X186*0.22,2),"")</f>
        <v/>
      </c>
      <c r="Y187" s="204"/>
      <c r="Z187" s="204"/>
      <c r="AA187" s="204"/>
      <c r="AB187" s="204"/>
      <c r="AC187" s="89"/>
      <c r="AD187" s="66"/>
      <c r="AE187" s="66"/>
      <c r="AF187" s="66"/>
      <c r="AG187" s="90"/>
      <c r="AH187" s="90"/>
      <c r="AI187" s="90"/>
      <c r="AJ187" s="90"/>
    </row>
    <row r="188" spans="1:69" s="67" customFormat="1" ht="18" customHeight="1" x14ac:dyDescent="0.2">
      <c r="A188" s="203" t="s">
        <v>68</v>
      </c>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c r="X188" s="204" t="str">
        <f>IFERROR(ROUND(X186*0.01,2),"")</f>
        <v/>
      </c>
      <c r="Y188" s="204"/>
      <c r="Z188" s="204"/>
      <c r="AA188" s="204"/>
      <c r="AB188" s="204"/>
      <c r="AC188" s="89"/>
      <c r="AD188" s="66"/>
      <c r="AE188" s="66"/>
      <c r="AF188" s="66"/>
      <c r="AG188" s="90"/>
      <c r="AH188" s="90"/>
      <c r="AI188" s="90"/>
      <c r="AJ188" s="90"/>
      <c r="AK188" s="90"/>
      <c r="AL188" s="90"/>
      <c r="AM188" s="90"/>
      <c r="AN188" s="90"/>
      <c r="AO188" s="90"/>
    </row>
    <row r="189" spans="1:69" s="67" customFormat="1" ht="18" customHeight="1" x14ac:dyDescent="0.2">
      <c r="A189" s="203" t="s">
        <v>33</v>
      </c>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c r="X189" s="204" t="str">
        <f>IF(SUM(X186:AB188)=0,"",SUM(X186:AB188))</f>
        <v/>
      </c>
      <c r="Y189" s="204"/>
      <c r="Z189" s="204"/>
      <c r="AA189" s="204"/>
      <c r="AB189" s="204"/>
      <c r="AC189" s="89"/>
      <c r="AD189" s="66"/>
      <c r="AE189" s="66"/>
      <c r="AF189" s="66"/>
      <c r="AG189" s="90"/>
      <c r="AH189" s="90"/>
      <c r="AI189" s="90"/>
      <c r="AJ189" s="90"/>
      <c r="AK189" s="90"/>
      <c r="AL189" s="90"/>
      <c r="AM189" s="90"/>
      <c r="AN189" s="90"/>
      <c r="AO189" s="90"/>
    </row>
    <row r="190" spans="1:69" ht="18" customHeight="1" x14ac:dyDescent="0.2">
      <c r="A190" s="205" t="str">
        <f>"Gesamtsumme "&amp;Finanzierungsplan!I48&amp;" bis "&amp;Finanzierungsplan!S48</f>
        <v>Gesamtsumme 2026 bis 2028</v>
      </c>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c r="X190" s="204" t="str">
        <f>IF(SUM(X189,X167,X145)=0,"",IFERROR(ROUND(SUM(X189,X167,X145),2),""))</f>
        <v/>
      </c>
      <c r="Y190" s="204"/>
      <c r="Z190" s="204"/>
      <c r="AA190" s="204"/>
      <c r="AB190" s="204"/>
      <c r="AC190" s="82"/>
      <c r="AD190" s="82"/>
    </row>
    <row r="191" spans="1:69" ht="9" customHeight="1" x14ac:dyDescent="0.2">
      <c r="A191" s="92"/>
      <c r="B191" s="82"/>
      <c r="C191" s="82"/>
      <c r="D191" s="82"/>
      <c r="E191" s="82"/>
      <c r="F191" s="82"/>
      <c r="G191" s="82"/>
      <c r="H191" s="82"/>
      <c r="I191" s="82"/>
      <c r="J191" s="82"/>
      <c r="K191" s="82"/>
      <c r="L191" s="82"/>
      <c r="M191" s="82"/>
      <c r="N191" s="82"/>
      <c r="O191" s="82"/>
      <c r="P191" s="82"/>
      <c r="Q191" s="82"/>
      <c r="R191" s="82"/>
      <c r="S191" s="92"/>
      <c r="T191" s="82"/>
      <c r="V191" s="82"/>
      <c r="W191" s="82"/>
      <c r="X191" s="82"/>
      <c r="Y191" s="82"/>
      <c r="Z191" s="82"/>
      <c r="AA191" s="82"/>
      <c r="AB191" s="82"/>
      <c r="AC191" s="82"/>
      <c r="AD191" s="82"/>
    </row>
    <row r="192" spans="1:69" ht="15" customHeight="1" x14ac:dyDescent="0.2">
      <c r="A192" s="92" t="s">
        <v>75</v>
      </c>
      <c r="B192" s="82"/>
      <c r="C192" s="82"/>
      <c r="D192" s="82"/>
      <c r="E192" s="82"/>
      <c r="F192" s="82"/>
      <c r="G192" s="82"/>
      <c r="H192" s="82"/>
      <c r="I192" s="82"/>
      <c r="J192" s="82"/>
      <c r="K192" s="82"/>
      <c r="L192" s="82"/>
      <c r="M192" s="82"/>
      <c r="N192" s="82"/>
      <c r="O192" s="82"/>
      <c r="P192" s="82"/>
      <c r="Q192" s="82"/>
      <c r="R192" s="82"/>
      <c r="T192" s="82"/>
      <c r="V192" s="82"/>
      <c r="W192" s="82"/>
      <c r="X192" s="82"/>
      <c r="Y192" s="82"/>
      <c r="Z192" s="82"/>
      <c r="AA192" s="82"/>
      <c r="AB192" s="93" t="s">
        <v>76</v>
      </c>
      <c r="AC192" s="82"/>
      <c r="AD192" s="82"/>
    </row>
    <row r="193" spans="1:32" ht="15" customHeight="1" x14ac:dyDescent="0.2">
      <c r="A193" s="92"/>
      <c r="B193" s="82"/>
      <c r="C193" s="82"/>
      <c r="D193" s="82"/>
      <c r="E193" s="82"/>
      <c r="F193" s="82"/>
      <c r="G193" s="82"/>
      <c r="H193" s="82"/>
      <c r="I193" s="82"/>
      <c r="J193" s="82"/>
      <c r="K193" s="82"/>
      <c r="L193" s="82"/>
      <c r="M193" s="82"/>
      <c r="N193" s="82"/>
      <c r="O193" s="82"/>
      <c r="P193" s="82"/>
      <c r="Q193" s="82"/>
      <c r="R193" s="82"/>
      <c r="S193" s="92"/>
      <c r="T193" s="82"/>
      <c r="V193" s="82"/>
      <c r="W193" s="82"/>
      <c r="X193" s="82"/>
      <c r="Y193" s="82"/>
      <c r="Z193" s="82"/>
      <c r="AA193" s="82"/>
      <c r="AB193" s="82"/>
      <c r="AC193" s="82"/>
      <c r="AD193" s="82"/>
    </row>
    <row r="194" spans="1:32" ht="15" customHeight="1" x14ac:dyDescent="0.2">
      <c r="A194" s="203" t="s">
        <v>145</v>
      </c>
      <c r="B194" s="203"/>
      <c r="C194" s="203"/>
      <c r="D194" s="203"/>
      <c r="E194" s="203"/>
      <c r="F194" s="187" t="str">
        <f>IF(Gesamtübersicht!B8="","",Gesamtübersicht!B8)</f>
        <v/>
      </c>
      <c r="G194" s="187"/>
      <c r="H194" s="187"/>
      <c r="I194" s="187"/>
      <c r="J194" s="187"/>
      <c r="K194" s="187"/>
      <c r="L194" s="187"/>
      <c r="M194" s="187"/>
      <c r="N194" s="187"/>
      <c r="O194" s="187"/>
      <c r="P194" s="187"/>
      <c r="Q194" s="187"/>
      <c r="R194" s="187"/>
      <c r="S194" s="187"/>
      <c r="T194" s="187"/>
      <c r="U194" s="187"/>
      <c r="V194" s="187"/>
      <c r="W194" s="187"/>
      <c r="X194" s="187"/>
      <c r="Y194" s="187"/>
      <c r="Z194" s="187"/>
      <c r="AA194" s="187"/>
      <c r="AB194" s="187"/>
    </row>
    <row r="195" spans="1:32" ht="15" customHeight="1" x14ac:dyDescent="0.2">
      <c r="A195" s="203" t="s">
        <v>142</v>
      </c>
      <c r="B195" s="203"/>
      <c r="C195" s="203"/>
      <c r="D195" s="203"/>
      <c r="E195" s="203"/>
      <c r="F195" s="186" t="str">
        <f>IF(Gesamtübersicht!B9="","",Gesamtübersicht!B9)</f>
        <v/>
      </c>
      <c r="G195" s="186"/>
      <c r="H195" s="186"/>
      <c r="I195" s="186"/>
      <c r="J195" s="186"/>
      <c r="K195" s="186"/>
      <c r="L195" s="186"/>
      <c r="M195" s="186"/>
      <c r="N195" s="186"/>
      <c r="O195" s="186"/>
      <c r="P195" s="186"/>
      <c r="Q195" s="186"/>
      <c r="R195" s="186"/>
      <c r="S195" s="186"/>
      <c r="T195" s="186"/>
      <c r="U195" s="186"/>
      <c r="V195" s="186"/>
      <c r="W195" s="186"/>
      <c r="X195" s="186"/>
      <c r="Y195" s="186"/>
      <c r="Z195" s="186"/>
      <c r="AA195" s="186"/>
      <c r="AB195" s="186"/>
    </row>
    <row r="196" spans="1:32" ht="15" customHeight="1" x14ac:dyDescent="0.2">
      <c r="A196" s="83"/>
      <c r="B196" s="83"/>
      <c r="C196" s="83"/>
      <c r="D196" s="83"/>
      <c r="E196" s="83"/>
      <c r="F196" s="96"/>
      <c r="G196" s="96"/>
      <c r="H196" s="96"/>
      <c r="I196" s="96"/>
      <c r="J196" s="96"/>
      <c r="K196" s="96"/>
      <c r="L196" s="96"/>
      <c r="M196" s="96"/>
      <c r="N196" s="96"/>
      <c r="O196" s="96"/>
      <c r="P196" s="96"/>
      <c r="Q196" s="96"/>
      <c r="R196" s="96"/>
      <c r="S196" s="96"/>
      <c r="T196" s="96"/>
      <c r="U196" s="96"/>
      <c r="V196" s="96"/>
      <c r="W196" s="96"/>
      <c r="X196" s="96"/>
      <c r="Y196" s="96"/>
      <c r="Z196" s="96"/>
      <c r="AA196" s="96"/>
      <c r="AB196" s="96"/>
    </row>
    <row r="197" spans="1:32" ht="18" customHeight="1" x14ac:dyDescent="0.2">
      <c r="A197" s="97" t="s">
        <v>43</v>
      </c>
    </row>
    <row r="198" spans="1:32" ht="17.100000000000001" customHeight="1" x14ac:dyDescent="0.2">
      <c r="A198" s="217" t="s">
        <v>1</v>
      </c>
      <c r="B198" s="217"/>
      <c r="C198" s="217"/>
      <c r="D198" s="217"/>
      <c r="E198" s="217"/>
      <c r="F198" s="217"/>
      <c r="G198" s="217"/>
      <c r="H198" s="217"/>
      <c r="I198" s="217"/>
      <c r="J198" s="217"/>
      <c r="K198" s="217"/>
      <c r="L198" s="217"/>
      <c r="M198" s="217"/>
      <c r="N198" s="217"/>
      <c r="O198" s="217"/>
      <c r="P198" s="217"/>
      <c r="Q198" s="217"/>
      <c r="R198" s="217"/>
      <c r="S198" s="217"/>
      <c r="T198" s="217"/>
      <c r="U198" s="217"/>
      <c r="V198" s="217"/>
      <c r="W198" s="217"/>
      <c r="X198" s="217"/>
      <c r="Y198" s="217"/>
      <c r="Z198" s="217"/>
      <c r="AA198" s="217"/>
      <c r="AB198" s="217"/>
    </row>
    <row r="199" spans="1:32" ht="9" customHeight="1" x14ac:dyDescent="0.2"/>
    <row r="200" spans="1:32" s="67" customFormat="1" ht="18" customHeight="1" x14ac:dyDescent="0.2">
      <c r="B200" s="213" t="s">
        <v>11</v>
      </c>
      <c r="C200" s="213"/>
      <c r="D200" s="213"/>
      <c r="E200" s="213"/>
      <c r="F200" s="213"/>
      <c r="G200" s="213"/>
      <c r="H200" s="213"/>
      <c r="I200" s="213"/>
      <c r="J200" s="213"/>
      <c r="K200" s="213"/>
      <c r="L200" s="213"/>
      <c r="M200" s="218"/>
      <c r="N200" s="218"/>
      <c r="O200" s="218"/>
      <c r="P200" s="218"/>
      <c r="Q200" s="218"/>
      <c r="R200" s="218"/>
      <c r="S200" s="218"/>
      <c r="T200" s="218"/>
      <c r="U200" s="218"/>
      <c r="V200" s="218"/>
      <c r="W200" s="218"/>
      <c r="X200" s="218"/>
      <c r="AD200" s="66"/>
      <c r="AE200" s="66"/>
      <c r="AF200" s="66"/>
    </row>
    <row r="201" spans="1:32" s="67" customFormat="1" ht="18" customHeight="1" x14ac:dyDescent="0.2">
      <c r="B201" s="224" t="s">
        <v>44</v>
      </c>
      <c r="C201" s="237"/>
      <c r="D201" s="237"/>
      <c r="E201" s="237"/>
      <c r="F201" s="237"/>
      <c r="G201" s="237"/>
      <c r="H201" s="237"/>
      <c r="I201" s="237"/>
      <c r="J201" s="237"/>
      <c r="K201" s="237"/>
      <c r="L201" s="237"/>
      <c r="M201" s="3"/>
      <c r="N201" s="74"/>
      <c r="O201" s="74"/>
      <c r="P201" s="74"/>
      <c r="Q201" s="74"/>
      <c r="R201" s="74"/>
      <c r="S201" s="74"/>
      <c r="T201" s="74"/>
      <c r="U201" s="74"/>
      <c r="V201" s="74"/>
      <c r="W201" s="74"/>
      <c r="X201" s="74"/>
      <c r="AD201" s="66"/>
      <c r="AE201" s="66"/>
      <c r="AF201" s="66"/>
    </row>
    <row r="202" spans="1:32" ht="9" customHeight="1" x14ac:dyDescent="0.2"/>
    <row r="203" spans="1:32" ht="17.100000000000001" customHeight="1" x14ac:dyDescent="0.2">
      <c r="A203" s="217" t="s">
        <v>46</v>
      </c>
      <c r="B203" s="217"/>
      <c r="C203" s="217"/>
      <c r="D203" s="217"/>
      <c r="E203" s="217"/>
      <c r="F203" s="217"/>
      <c r="G203" s="217"/>
      <c r="H203" s="217"/>
      <c r="I203" s="217"/>
      <c r="J203" s="217"/>
      <c r="K203" s="217"/>
      <c r="L203" s="217"/>
      <c r="M203" s="217"/>
      <c r="N203" s="217"/>
      <c r="O203" s="217"/>
      <c r="P203" s="217"/>
      <c r="Q203" s="217"/>
      <c r="R203" s="217"/>
      <c r="S203" s="217"/>
      <c r="T203" s="217"/>
      <c r="U203" s="217"/>
      <c r="V203" s="217"/>
      <c r="W203" s="217"/>
      <c r="X203" s="217"/>
      <c r="Y203" s="217"/>
      <c r="Z203" s="217"/>
      <c r="AA203" s="217"/>
      <c r="AB203" s="217"/>
    </row>
    <row r="204" spans="1:32" ht="9" customHeight="1" x14ac:dyDescent="0.2">
      <c r="B204" s="75"/>
      <c r="C204" s="75"/>
      <c r="D204" s="75"/>
      <c r="E204" s="75"/>
      <c r="F204" s="75"/>
      <c r="G204" s="75"/>
      <c r="H204" s="75"/>
      <c r="I204" s="75"/>
      <c r="J204" s="75"/>
      <c r="K204" s="75"/>
    </row>
    <row r="205" spans="1:32" s="67" customFormat="1" ht="18" customHeight="1" x14ac:dyDescent="0.2">
      <c r="B205" s="213" t="s">
        <v>9</v>
      </c>
      <c r="C205" s="213"/>
      <c r="D205" s="213"/>
      <c r="E205" s="213"/>
      <c r="F205" s="213"/>
      <c r="G205" s="213"/>
      <c r="H205" s="213"/>
      <c r="I205" s="213"/>
      <c r="J205" s="213"/>
      <c r="K205" s="213"/>
      <c r="L205" s="213"/>
      <c r="M205" s="214"/>
      <c r="N205" s="214"/>
      <c r="O205" s="214"/>
      <c r="P205" s="214"/>
      <c r="Q205" s="214"/>
      <c r="R205" s="214"/>
      <c r="S205" s="214"/>
      <c r="T205" s="214"/>
      <c r="U205" s="214"/>
      <c r="V205" s="214"/>
      <c r="W205" s="214"/>
      <c r="X205" s="214"/>
      <c r="AD205" s="66"/>
      <c r="AE205" s="66"/>
      <c r="AF205" s="66"/>
    </row>
    <row r="206" spans="1:32" s="67" customFormat="1" ht="18" customHeight="1" x14ac:dyDescent="0.2">
      <c r="B206" s="215" t="s">
        <v>52</v>
      </c>
      <c r="C206" s="213"/>
      <c r="D206" s="213"/>
      <c r="E206" s="213"/>
      <c r="F206" s="213"/>
      <c r="G206" s="213"/>
      <c r="H206" s="213"/>
      <c r="I206" s="213"/>
      <c r="J206" s="213"/>
      <c r="K206" s="213"/>
      <c r="L206" s="213"/>
      <c r="M206" s="207"/>
      <c r="N206" s="207"/>
      <c r="O206" s="207"/>
      <c r="P206" s="207"/>
      <c r="Q206" s="207"/>
      <c r="R206" s="207"/>
      <c r="S206" s="207"/>
      <c r="T206" s="207"/>
      <c r="U206" s="207"/>
      <c r="V206" s="207"/>
      <c r="W206" s="207"/>
      <c r="X206" s="207"/>
      <c r="AD206" s="66"/>
      <c r="AE206" s="66"/>
      <c r="AF206" s="66"/>
    </row>
    <row r="207" spans="1:32" s="67" customFormat="1" ht="18" customHeight="1" x14ac:dyDescent="0.2">
      <c r="B207" s="215" t="s">
        <v>53</v>
      </c>
      <c r="C207" s="237"/>
      <c r="D207" s="237"/>
      <c r="E207" s="237"/>
      <c r="F207" s="237"/>
      <c r="G207" s="237"/>
      <c r="H207" s="237"/>
      <c r="I207" s="237"/>
      <c r="J207" s="237"/>
      <c r="K207" s="237"/>
      <c r="L207" s="237"/>
      <c r="M207" s="207"/>
      <c r="N207" s="238"/>
      <c r="O207" s="238"/>
      <c r="P207" s="238"/>
      <c r="Q207" s="238"/>
      <c r="R207" s="238"/>
      <c r="S207" s="238"/>
      <c r="T207" s="238"/>
      <c r="U207" s="238"/>
      <c r="V207" s="238"/>
      <c r="W207" s="238"/>
      <c r="X207" s="238"/>
      <c r="AD207" s="66"/>
      <c r="AE207" s="66"/>
      <c r="AF207" s="66"/>
    </row>
    <row r="208" spans="1:32" s="67" customFormat="1" ht="18" customHeight="1" x14ac:dyDescent="0.2">
      <c r="B208" s="213" t="s">
        <v>38</v>
      </c>
      <c r="C208" s="213"/>
      <c r="D208" s="213"/>
      <c r="E208" s="213"/>
      <c r="F208" s="213"/>
      <c r="G208" s="213"/>
      <c r="H208" s="213"/>
      <c r="I208" s="213"/>
      <c r="J208" s="213"/>
      <c r="K208" s="213"/>
      <c r="L208" s="213"/>
      <c r="M208" s="216"/>
      <c r="N208" s="216"/>
      <c r="O208" s="216"/>
      <c r="P208" s="216"/>
      <c r="Q208" s="216"/>
      <c r="R208" s="216"/>
      <c r="S208" s="216"/>
      <c r="T208" s="216"/>
      <c r="U208" s="216"/>
      <c r="V208" s="216"/>
      <c r="W208" s="216"/>
      <c r="X208" s="216"/>
      <c r="AD208" s="66"/>
      <c r="AE208" s="66"/>
      <c r="AF208" s="66"/>
    </row>
    <row r="209" spans="1:69" ht="9" customHeight="1" x14ac:dyDescent="0.2">
      <c r="B209" s="76"/>
      <c r="C209" s="76"/>
      <c r="D209" s="76"/>
      <c r="E209" s="76"/>
      <c r="F209" s="76"/>
      <c r="G209" s="76"/>
      <c r="H209" s="76"/>
      <c r="I209" s="76"/>
      <c r="J209" s="76"/>
      <c r="K209" s="76"/>
      <c r="L209" s="76"/>
      <c r="M209" s="77"/>
      <c r="N209" s="77"/>
      <c r="O209" s="77"/>
      <c r="P209" s="77"/>
      <c r="Q209" s="77"/>
      <c r="R209" s="77"/>
      <c r="S209" s="77"/>
      <c r="T209" s="77"/>
      <c r="U209" s="77"/>
      <c r="V209" s="77"/>
      <c r="W209" s="77"/>
      <c r="X209" s="77"/>
    </row>
    <row r="210" spans="1:69" ht="17.100000000000001" customHeight="1" x14ac:dyDescent="0.2">
      <c r="A210" s="217" t="s">
        <v>10</v>
      </c>
      <c r="B210" s="217"/>
      <c r="C210" s="217"/>
      <c r="D210" s="217"/>
      <c r="E210" s="217"/>
      <c r="F210" s="217"/>
      <c r="G210" s="217"/>
      <c r="H210" s="217"/>
      <c r="I210" s="217"/>
      <c r="J210" s="217"/>
      <c r="K210" s="217"/>
      <c r="L210" s="217"/>
      <c r="M210" s="217"/>
      <c r="N210" s="217"/>
      <c r="O210" s="217"/>
      <c r="P210" s="217"/>
      <c r="Q210" s="217"/>
      <c r="R210" s="217"/>
      <c r="S210" s="217"/>
      <c r="T210" s="217"/>
      <c r="U210" s="217"/>
      <c r="V210" s="217"/>
      <c r="W210" s="217"/>
      <c r="X210" s="217"/>
      <c r="Y210" s="217"/>
      <c r="Z210" s="217"/>
      <c r="AA210" s="217"/>
      <c r="AB210" s="217"/>
    </row>
    <row r="211" spans="1:69" ht="9" customHeight="1" x14ac:dyDescent="0.2">
      <c r="B211" s="75"/>
      <c r="C211" s="75"/>
      <c r="D211" s="75"/>
      <c r="E211" s="75"/>
      <c r="F211" s="75"/>
      <c r="G211" s="75"/>
      <c r="H211" s="75"/>
      <c r="I211" s="75"/>
      <c r="K211" s="75"/>
    </row>
    <row r="212" spans="1:69" s="78" customFormat="1" ht="18" customHeight="1" x14ac:dyDescent="0.2">
      <c r="B212" s="215" t="s">
        <v>114</v>
      </c>
      <c r="C212" s="213"/>
      <c r="D212" s="213"/>
      <c r="E212" s="213"/>
      <c r="F212" s="213"/>
      <c r="G212" s="213"/>
      <c r="H212" s="213"/>
      <c r="I212" s="213"/>
      <c r="J212" s="213"/>
      <c r="K212" s="213"/>
      <c r="L212" s="213"/>
      <c r="M212" s="218"/>
      <c r="N212" s="219"/>
      <c r="O212" s="219"/>
      <c r="P212" s="219"/>
      <c r="Q212" s="219"/>
      <c r="R212" s="219"/>
      <c r="S212" s="219"/>
      <c r="T212" s="219"/>
      <c r="U212" s="219"/>
      <c r="V212" s="219"/>
      <c r="W212" s="219"/>
      <c r="X212" s="219"/>
      <c r="AD212" s="66"/>
      <c r="AE212" s="66"/>
      <c r="AF212" s="66"/>
    </row>
    <row r="213" spans="1:69" s="78" customFormat="1" ht="18" customHeight="1" x14ac:dyDescent="0.2">
      <c r="B213" s="215" t="s">
        <v>112</v>
      </c>
      <c r="C213" s="213"/>
      <c r="D213" s="213"/>
      <c r="E213" s="213"/>
      <c r="F213" s="213"/>
      <c r="G213" s="213"/>
      <c r="H213" s="213"/>
      <c r="I213" s="213"/>
      <c r="J213" s="213"/>
      <c r="K213" s="213"/>
      <c r="L213" s="213"/>
      <c r="M213" s="220"/>
      <c r="N213" s="220"/>
      <c r="O213" s="220"/>
      <c r="P213" s="220"/>
      <c r="Q213" s="220"/>
      <c r="R213" s="220"/>
      <c r="S213" s="220"/>
      <c r="T213" s="220"/>
      <c r="U213" s="220"/>
      <c r="V213" s="220"/>
      <c r="W213" s="220"/>
      <c r="X213" s="220"/>
      <c r="AD213" s="66"/>
      <c r="AE213" s="66"/>
      <c r="AF213" s="66"/>
    </row>
    <row r="214" spans="1:69" s="78" customFormat="1" ht="18" customHeight="1" x14ac:dyDescent="0.2">
      <c r="B214" s="215" t="s">
        <v>77</v>
      </c>
      <c r="C214" s="213"/>
      <c r="D214" s="213"/>
      <c r="E214" s="213"/>
      <c r="F214" s="213"/>
      <c r="G214" s="213"/>
      <c r="H214" s="213"/>
      <c r="I214" s="213"/>
      <c r="J214" s="213"/>
      <c r="K214" s="213"/>
      <c r="L214" s="213"/>
      <c r="M214" s="221"/>
      <c r="N214" s="221"/>
      <c r="O214" s="221"/>
      <c r="P214" s="221"/>
      <c r="Q214" s="221"/>
      <c r="R214" s="221"/>
      <c r="S214" s="221"/>
      <c r="T214" s="221"/>
      <c r="U214" s="221"/>
      <c r="V214" s="221"/>
      <c r="W214" s="221"/>
      <c r="X214" s="221"/>
      <c r="AD214" s="66"/>
      <c r="AE214" s="66"/>
      <c r="AF214" s="66"/>
    </row>
    <row r="215" spans="1:69" s="78" customFormat="1" ht="18" customHeight="1" x14ac:dyDescent="0.2">
      <c r="B215" s="215" t="s">
        <v>113</v>
      </c>
      <c r="C215" s="213"/>
      <c r="D215" s="213"/>
      <c r="E215" s="213"/>
      <c r="F215" s="213"/>
      <c r="G215" s="213"/>
      <c r="H215" s="213"/>
      <c r="I215" s="213"/>
      <c r="J215" s="213"/>
      <c r="K215" s="213"/>
      <c r="L215" s="213"/>
      <c r="M215" s="222"/>
      <c r="N215" s="222"/>
      <c r="O215" s="222"/>
      <c r="P215" s="222"/>
      <c r="Q215" s="222"/>
      <c r="R215" s="223" t="s">
        <v>8</v>
      </c>
      <c r="S215" s="223"/>
      <c r="T215" s="216"/>
      <c r="U215" s="222"/>
      <c r="V215" s="222"/>
      <c r="W215" s="222"/>
      <c r="X215" s="222"/>
      <c r="AD215" s="66"/>
      <c r="AE215" s="66"/>
      <c r="AF215" s="66"/>
    </row>
    <row r="216" spans="1:69" s="78" customFormat="1" ht="9" customHeight="1" x14ac:dyDescent="0.2">
      <c r="B216" s="79"/>
      <c r="C216" s="79"/>
      <c r="D216" s="79"/>
      <c r="E216" s="79"/>
      <c r="F216" s="79"/>
      <c r="G216" s="79"/>
      <c r="H216" s="79"/>
      <c r="I216" s="79"/>
      <c r="J216" s="79"/>
      <c r="K216" s="79"/>
      <c r="L216" s="79"/>
      <c r="M216" s="80"/>
      <c r="N216" s="80"/>
      <c r="O216" s="80"/>
      <c r="P216" s="80"/>
      <c r="Q216" s="80"/>
      <c r="R216" s="81"/>
      <c r="S216" s="81"/>
      <c r="T216" s="80"/>
      <c r="U216" s="80"/>
      <c r="V216" s="80"/>
      <c r="W216" s="80"/>
      <c r="X216" s="80"/>
      <c r="AD216" s="66"/>
      <c r="AE216" s="66"/>
      <c r="AF216" s="66"/>
    </row>
    <row r="217" spans="1:69" s="78" customFormat="1" ht="11.45" customHeight="1" x14ac:dyDescent="0.2">
      <c r="A217" s="82" t="s">
        <v>125</v>
      </c>
      <c r="B217" s="79"/>
      <c r="C217" s="79"/>
      <c r="D217" s="79"/>
      <c r="E217" s="79"/>
      <c r="F217" s="79"/>
      <c r="G217" s="79"/>
      <c r="H217" s="79"/>
      <c r="I217" s="79"/>
      <c r="J217" s="79"/>
      <c r="K217" s="79"/>
      <c r="L217" s="79"/>
      <c r="O217" s="80"/>
      <c r="P217" s="80"/>
      <c r="Q217" s="80"/>
      <c r="R217" s="81"/>
      <c r="S217" s="81"/>
      <c r="T217" s="80"/>
      <c r="U217" s="80"/>
      <c r="V217" s="80"/>
      <c r="W217" s="80"/>
      <c r="X217" s="80"/>
      <c r="AD217" s="66"/>
      <c r="AE217" s="66"/>
      <c r="AF217" s="66"/>
    </row>
    <row r="218" spans="1:69" ht="9" customHeight="1" x14ac:dyDescent="0.2">
      <c r="A218" s="82" t="s">
        <v>126</v>
      </c>
      <c r="B218" s="67"/>
      <c r="C218" s="67"/>
      <c r="D218" s="67"/>
      <c r="E218" s="83"/>
      <c r="F218" s="68"/>
      <c r="G218" s="68"/>
      <c r="H218" s="68"/>
      <c r="I218" s="68"/>
      <c r="J218" s="68"/>
      <c r="K218" s="68"/>
      <c r="L218" s="68"/>
      <c r="M218" s="68"/>
      <c r="N218" s="68"/>
      <c r="O218" s="68"/>
      <c r="P218" s="68"/>
      <c r="Q218" s="68"/>
      <c r="R218" s="68"/>
      <c r="S218" s="68"/>
      <c r="T218" s="68"/>
      <c r="U218" s="68"/>
      <c r="V218" s="68"/>
      <c r="W218" s="68"/>
      <c r="X218" s="68"/>
      <c r="Y218" s="68"/>
      <c r="Z218" s="68"/>
      <c r="AA218" s="68"/>
      <c r="AB218" s="68"/>
    </row>
    <row r="219" spans="1:69" ht="9" customHeight="1" x14ac:dyDescent="0.2">
      <c r="A219" s="67"/>
      <c r="B219" s="67"/>
      <c r="C219" s="67"/>
      <c r="D219" s="67"/>
      <c r="E219" s="83"/>
      <c r="F219" s="68"/>
      <c r="G219" s="68"/>
      <c r="H219" s="68"/>
      <c r="I219" s="68"/>
      <c r="J219" s="68"/>
      <c r="K219" s="68"/>
      <c r="L219" s="68"/>
      <c r="M219" s="68"/>
      <c r="N219" s="68"/>
      <c r="O219" s="68"/>
      <c r="P219" s="68"/>
      <c r="Q219" s="68"/>
      <c r="R219" s="68"/>
      <c r="S219" s="68"/>
      <c r="T219" s="68"/>
      <c r="U219" s="68"/>
      <c r="V219" s="68"/>
      <c r="W219" s="68"/>
      <c r="X219" s="68"/>
      <c r="Y219" s="68"/>
      <c r="Z219" s="68"/>
      <c r="AA219" s="68"/>
      <c r="AB219" s="68"/>
    </row>
    <row r="220" spans="1:69" ht="17.100000000000001" customHeight="1" x14ac:dyDescent="0.2">
      <c r="A220" s="211" t="s">
        <v>47</v>
      </c>
      <c r="B220" s="211"/>
      <c r="C220" s="211"/>
      <c r="D220" s="211"/>
      <c r="E220" s="211"/>
      <c r="F220" s="211"/>
      <c r="G220" s="211"/>
      <c r="H220" s="211"/>
      <c r="I220" s="211"/>
      <c r="J220" s="211"/>
      <c r="K220" s="211"/>
      <c r="L220" s="211"/>
      <c r="M220" s="211"/>
      <c r="N220" s="211"/>
      <c r="O220" s="211"/>
      <c r="P220" s="211"/>
      <c r="Q220" s="211"/>
      <c r="R220" s="211"/>
      <c r="S220" s="211"/>
      <c r="T220" s="211"/>
      <c r="U220" s="211"/>
      <c r="V220" s="211"/>
      <c r="W220" s="211"/>
      <c r="X220" s="211"/>
      <c r="Y220" s="211"/>
      <c r="Z220" s="211"/>
      <c r="AA220" s="211"/>
      <c r="AB220" s="211"/>
    </row>
    <row r="221" spans="1:69" ht="9" customHeight="1" x14ac:dyDescent="0.2"/>
    <row r="222" spans="1:69" ht="18" customHeight="1" x14ac:dyDescent="0.2">
      <c r="A222" s="208">
        <f>Finanzierungsplan!I48</f>
        <v>2026</v>
      </c>
      <c r="B222" s="208"/>
    </row>
    <row r="223" spans="1:69" s="67" customFormat="1" ht="18" customHeight="1" x14ac:dyDescent="0.2">
      <c r="A223" s="209" t="s">
        <v>48</v>
      </c>
      <c r="B223" s="209"/>
      <c r="C223" s="209"/>
      <c r="D223" s="209"/>
      <c r="E223" s="209"/>
      <c r="F223" s="210" t="s">
        <v>81</v>
      </c>
      <c r="G223" s="210"/>
      <c r="H223" s="210"/>
      <c r="I223" s="210"/>
      <c r="J223" s="210"/>
      <c r="K223" s="210" t="s">
        <v>69</v>
      </c>
      <c r="L223" s="210"/>
      <c r="M223" s="210"/>
      <c r="N223" s="210"/>
      <c r="O223" s="210"/>
      <c r="P223" s="210"/>
      <c r="Q223" s="210"/>
      <c r="R223" s="210"/>
      <c r="S223" s="210" t="s">
        <v>70</v>
      </c>
      <c r="T223" s="210"/>
      <c r="U223" s="210"/>
      <c r="V223" s="210"/>
      <c r="W223" s="210"/>
      <c r="X223" s="210" t="s">
        <v>115</v>
      </c>
      <c r="Y223" s="210"/>
      <c r="Z223" s="210"/>
      <c r="AA223" s="210"/>
      <c r="AB223" s="210"/>
      <c r="AC223" s="84"/>
      <c r="AD223" s="66"/>
      <c r="AE223" s="66"/>
      <c r="AF223" s="66"/>
      <c r="AG223" s="85"/>
      <c r="AH223" s="85"/>
      <c r="AI223" s="85"/>
      <c r="AJ223" s="85"/>
      <c r="AK223" s="85"/>
      <c r="AL223" s="85"/>
      <c r="AM223" s="85"/>
      <c r="AN223" s="85"/>
      <c r="AO223" s="85"/>
      <c r="AP223" s="85"/>
      <c r="AQ223" s="85"/>
      <c r="AR223" s="85"/>
      <c r="AS223" s="85"/>
      <c r="AT223" s="86"/>
      <c r="AU223" s="86"/>
      <c r="AV223" s="86"/>
      <c r="AW223" s="86"/>
      <c r="AX223" s="86"/>
      <c r="AY223" s="86"/>
      <c r="AZ223" s="86"/>
      <c r="BA223" s="86"/>
      <c r="BB223" s="86"/>
      <c r="BC223" s="86"/>
      <c r="BD223" s="86"/>
      <c r="BE223" s="86"/>
      <c r="BF223" s="86"/>
      <c r="BG223" s="86"/>
      <c r="BH223" s="86"/>
      <c r="BI223" s="86"/>
      <c r="BJ223" s="86"/>
      <c r="BK223" s="86"/>
      <c r="BL223" s="86"/>
      <c r="BM223" s="86"/>
      <c r="BN223" s="86"/>
      <c r="BO223" s="86"/>
      <c r="BP223" s="86"/>
      <c r="BQ223" s="86"/>
    </row>
    <row r="224" spans="1:69" s="67" customFormat="1" ht="18" customHeight="1" x14ac:dyDescent="0.2">
      <c r="A224" s="209"/>
      <c r="B224" s="209"/>
      <c r="C224" s="209"/>
      <c r="D224" s="209"/>
      <c r="E224" s="209"/>
      <c r="F224" s="210"/>
      <c r="G224" s="210"/>
      <c r="H224" s="210"/>
      <c r="I224" s="210"/>
      <c r="J224" s="210"/>
      <c r="K224" s="210"/>
      <c r="L224" s="210"/>
      <c r="M224" s="210"/>
      <c r="N224" s="210"/>
      <c r="O224" s="210"/>
      <c r="P224" s="210"/>
      <c r="Q224" s="210"/>
      <c r="R224" s="210"/>
      <c r="S224" s="210"/>
      <c r="T224" s="210"/>
      <c r="U224" s="210"/>
      <c r="V224" s="210"/>
      <c r="W224" s="210"/>
      <c r="X224" s="210"/>
      <c r="Y224" s="210"/>
      <c r="Z224" s="210"/>
      <c r="AA224" s="210"/>
      <c r="AB224" s="210"/>
      <c r="AC224" s="84"/>
      <c r="AD224" s="66"/>
      <c r="AE224" s="66"/>
      <c r="AF224" s="66"/>
      <c r="AG224" s="85"/>
      <c r="AH224" s="85"/>
      <c r="AI224" s="85"/>
      <c r="AJ224" s="85"/>
      <c r="AK224" s="85"/>
      <c r="AL224" s="85"/>
      <c r="AM224" s="85"/>
      <c r="AN224" s="85"/>
      <c r="AO224" s="85"/>
      <c r="AP224" s="85"/>
      <c r="AQ224" s="85"/>
      <c r="AR224" s="85"/>
      <c r="AS224" s="85"/>
      <c r="AT224" s="86"/>
      <c r="AU224" s="86"/>
      <c r="AV224" s="86"/>
      <c r="AW224" s="86"/>
      <c r="AX224" s="86"/>
      <c r="AY224" s="86"/>
      <c r="AZ224" s="86"/>
      <c r="BA224" s="86"/>
      <c r="BB224" s="86"/>
      <c r="BC224" s="86"/>
      <c r="BD224" s="86"/>
      <c r="BE224" s="86"/>
      <c r="BF224" s="86"/>
      <c r="BG224" s="86"/>
      <c r="BH224" s="86"/>
      <c r="BI224" s="86"/>
      <c r="BJ224" s="86"/>
      <c r="BK224" s="86"/>
      <c r="BL224" s="86"/>
      <c r="BM224" s="86"/>
      <c r="BN224" s="86"/>
      <c r="BO224" s="86"/>
      <c r="BP224" s="86"/>
      <c r="BQ224" s="86"/>
    </row>
    <row r="225" spans="1:69" s="67" customFormat="1" ht="18" customHeight="1" x14ac:dyDescent="0.2">
      <c r="A225" s="206" t="s">
        <v>54</v>
      </c>
      <c r="B225" s="206"/>
      <c r="C225" s="206"/>
      <c r="D225" s="206"/>
      <c r="E225" s="206"/>
      <c r="F225" s="207"/>
      <c r="G225" s="207"/>
      <c r="H225" s="207"/>
      <c r="I225" s="207"/>
      <c r="J225" s="207"/>
      <c r="K225" s="207"/>
      <c r="L225" s="207"/>
      <c r="M225" s="207"/>
      <c r="N225" s="207"/>
      <c r="O225" s="207"/>
      <c r="P225" s="207"/>
      <c r="Q225" s="207"/>
      <c r="R225" s="207"/>
      <c r="S225" s="207"/>
      <c r="T225" s="207"/>
      <c r="U225" s="207"/>
      <c r="V225" s="207"/>
      <c r="W225" s="207"/>
      <c r="X225" s="204" t="str">
        <f>IF(OR($M$213="",$M$205="",SUM(F225:W225)=0),"",IFERROR(ROUND((F225+K225+S225)*$M$213/$M$205,2),""))</f>
        <v/>
      </c>
      <c r="Y225" s="204"/>
      <c r="Z225" s="204"/>
      <c r="AA225" s="204"/>
      <c r="AB225" s="204"/>
      <c r="AC225" s="87"/>
      <c r="AD225" s="66"/>
      <c r="AE225" s="66"/>
      <c r="AF225" s="66"/>
      <c r="AG225" s="85"/>
      <c r="AH225" s="85"/>
      <c r="AI225" s="85"/>
      <c r="AJ225" s="85"/>
      <c r="AK225" s="88"/>
      <c r="AL225" s="88"/>
      <c r="AM225" s="85"/>
      <c r="AN225" s="85"/>
      <c r="AO225" s="85"/>
      <c r="AP225" s="85"/>
      <c r="AQ225" s="85"/>
      <c r="AR225" s="85"/>
      <c r="AS225" s="85"/>
      <c r="AT225" s="86"/>
      <c r="AU225" s="86"/>
      <c r="AV225" s="86"/>
      <c r="AW225" s="86"/>
      <c r="AX225" s="86"/>
      <c r="AY225" s="86"/>
      <c r="AZ225" s="86"/>
      <c r="BA225" s="86"/>
      <c r="BB225" s="86"/>
      <c r="BC225" s="86"/>
      <c r="BD225" s="86"/>
      <c r="BE225" s="86"/>
      <c r="BF225" s="86"/>
      <c r="BG225" s="86"/>
      <c r="BH225" s="86"/>
      <c r="BI225" s="86"/>
      <c r="BJ225" s="86"/>
      <c r="BK225" s="86"/>
      <c r="BL225" s="86"/>
      <c r="BM225" s="86"/>
      <c r="BN225" s="86"/>
      <c r="BO225" s="86"/>
      <c r="BP225" s="86"/>
      <c r="BQ225" s="86"/>
    </row>
    <row r="226" spans="1:69" s="67" customFormat="1" ht="18" customHeight="1" x14ac:dyDescent="0.2">
      <c r="A226" s="206" t="s">
        <v>55</v>
      </c>
      <c r="B226" s="206"/>
      <c r="C226" s="206"/>
      <c r="D226" s="206"/>
      <c r="E226" s="206"/>
      <c r="F226" s="207"/>
      <c r="G226" s="207"/>
      <c r="H226" s="207"/>
      <c r="I226" s="207"/>
      <c r="J226" s="207"/>
      <c r="K226" s="207"/>
      <c r="L226" s="207"/>
      <c r="M226" s="207"/>
      <c r="N226" s="207"/>
      <c r="O226" s="207"/>
      <c r="P226" s="207"/>
      <c r="Q226" s="207"/>
      <c r="R226" s="207"/>
      <c r="S226" s="207"/>
      <c r="T226" s="207"/>
      <c r="U226" s="207"/>
      <c r="V226" s="207"/>
      <c r="W226" s="207"/>
      <c r="X226" s="204" t="str">
        <f t="shared" ref="X226:X236" si="6">IF(OR($M$213="",$M$205="",SUM(F226:W226)=0),"",IFERROR(ROUND((F226+K226+S226)*$M$213/$M$205,2),""))</f>
        <v/>
      </c>
      <c r="Y226" s="204"/>
      <c r="Z226" s="204"/>
      <c r="AA226" s="204"/>
      <c r="AB226" s="204"/>
      <c r="AC226" s="87"/>
      <c r="AD226" s="66"/>
      <c r="AE226" s="66"/>
      <c r="AF226" s="66"/>
      <c r="AG226" s="85"/>
      <c r="AH226" s="85"/>
      <c r="AI226" s="85"/>
      <c r="AJ226" s="85"/>
      <c r="AK226" s="88"/>
      <c r="AL226" s="88"/>
      <c r="AM226" s="85"/>
      <c r="AN226" s="85"/>
      <c r="AO226" s="85"/>
      <c r="AP226" s="85"/>
      <c r="AQ226" s="85"/>
      <c r="AR226" s="85"/>
      <c r="AS226" s="85"/>
      <c r="AT226" s="86"/>
      <c r="AU226" s="86"/>
      <c r="AV226" s="86"/>
      <c r="AW226" s="86"/>
      <c r="AX226" s="86"/>
      <c r="AY226" s="86"/>
      <c r="AZ226" s="86"/>
      <c r="BA226" s="86"/>
      <c r="BB226" s="86"/>
      <c r="BC226" s="86"/>
      <c r="BD226" s="86"/>
      <c r="BE226" s="86"/>
      <c r="BF226" s="86"/>
      <c r="BG226" s="86"/>
      <c r="BH226" s="86"/>
      <c r="BI226" s="86"/>
      <c r="BJ226" s="86"/>
      <c r="BK226" s="86"/>
      <c r="BL226" s="86"/>
      <c r="BM226" s="86"/>
      <c r="BN226" s="86"/>
      <c r="BO226" s="86"/>
      <c r="BP226" s="86"/>
      <c r="BQ226" s="86"/>
    </row>
    <row r="227" spans="1:69" s="67" customFormat="1" ht="18" customHeight="1" x14ac:dyDescent="0.2">
      <c r="A227" s="206" t="s">
        <v>56</v>
      </c>
      <c r="B227" s="206"/>
      <c r="C227" s="206"/>
      <c r="D227" s="206"/>
      <c r="E227" s="206"/>
      <c r="F227" s="207"/>
      <c r="G227" s="207"/>
      <c r="H227" s="207"/>
      <c r="I227" s="207"/>
      <c r="J227" s="207"/>
      <c r="K227" s="207"/>
      <c r="L227" s="207"/>
      <c r="M227" s="207"/>
      <c r="N227" s="207"/>
      <c r="O227" s="207"/>
      <c r="P227" s="207"/>
      <c r="Q227" s="207"/>
      <c r="R227" s="207"/>
      <c r="S227" s="207"/>
      <c r="T227" s="207"/>
      <c r="U227" s="207"/>
      <c r="V227" s="207"/>
      <c r="W227" s="207"/>
      <c r="X227" s="204" t="str">
        <f t="shared" si="6"/>
        <v/>
      </c>
      <c r="Y227" s="204"/>
      <c r="Z227" s="204"/>
      <c r="AA227" s="204"/>
      <c r="AB227" s="204"/>
      <c r="AC227" s="87"/>
      <c r="AD227" s="66"/>
      <c r="AE227" s="66"/>
      <c r="AF227" s="66"/>
      <c r="AG227" s="85"/>
      <c r="AH227" s="85"/>
      <c r="AI227" s="85"/>
      <c r="AJ227" s="85"/>
      <c r="AK227" s="88"/>
      <c r="AL227" s="88"/>
      <c r="AM227" s="85"/>
      <c r="AN227" s="85"/>
      <c r="AO227" s="85"/>
      <c r="AP227" s="85"/>
      <c r="AQ227" s="85"/>
      <c r="AR227" s="85"/>
      <c r="AS227" s="85"/>
      <c r="AT227" s="86"/>
      <c r="AU227" s="86"/>
      <c r="AV227" s="86"/>
      <c r="AW227" s="86"/>
      <c r="AX227" s="86"/>
      <c r="AY227" s="86"/>
      <c r="AZ227" s="86"/>
      <c r="BA227" s="86"/>
      <c r="BB227" s="86"/>
      <c r="BC227" s="86"/>
      <c r="BD227" s="86"/>
      <c r="BE227" s="86"/>
      <c r="BF227" s="86"/>
      <c r="BG227" s="86"/>
      <c r="BH227" s="86"/>
      <c r="BI227" s="86"/>
      <c r="BJ227" s="86"/>
      <c r="BK227" s="86"/>
      <c r="BL227" s="86"/>
      <c r="BM227" s="86"/>
      <c r="BN227" s="86"/>
      <c r="BO227" s="86"/>
      <c r="BP227" s="86"/>
      <c r="BQ227" s="86"/>
    </row>
    <row r="228" spans="1:69" s="67" customFormat="1" ht="18" customHeight="1" x14ac:dyDescent="0.2">
      <c r="A228" s="206" t="s">
        <v>57</v>
      </c>
      <c r="B228" s="206"/>
      <c r="C228" s="206"/>
      <c r="D228" s="206"/>
      <c r="E228" s="206"/>
      <c r="F228" s="207"/>
      <c r="G228" s="207"/>
      <c r="H228" s="207"/>
      <c r="I228" s="207"/>
      <c r="J228" s="207"/>
      <c r="K228" s="207"/>
      <c r="L228" s="207"/>
      <c r="M228" s="207"/>
      <c r="N228" s="207"/>
      <c r="O228" s="207"/>
      <c r="P228" s="207"/>
      <c r="Q228" s="207"/>
      <c r="R228" s="207"/>
      <c r="S228" s="207"/>
      <c r="T228" s="207"/>
      <c r="U228" s="207"/>
      <c r="V228" s="207"/>
      <c r="W228" s="207"/>
      <c r="X228" s="204" t="str">
        <f t="shared" si="6"/>
        <v/>
      </c>
      <c r="Y228" s="204"/>
      <c r="Z228" s="204"/>
      <c r="AA228" s="204"/>
      <c r="AB228" s="204"/>
      <c r="AC228" s="87"/>
      <c r="AD228" s="66"/>
      <c r="AE228" s="66"/>
      <c r="AF228" s="66"/>
      <c r="AG228" s="85"/>
      <c r="AH228" s="85"/>
      <c r="AI228" s="85"/>
      <c r="AJ228" s="85"/>
      <c r="AK228" s="88"/>
      <c r="AL228" s="88"/>
      <c r="AM228" s="85"/>
      <c r="AN228" s="85"/>
      <c r="AO228" s="85"/>
      <c r="AP228" s="85"/>
      <c r="AQ228" s="85"/>
      <c r="AR228" s="85"/>
      <c r="AS228" s="85"/>
      <c r="AT228" s="86"/>
      <c r="AU228" s="86"/>
      <c r="AV228" s="86"/>
      <c r="AW228" s="86"/>
      <c r="AX228" s="86"/>
      <c r="AY228" s="86"/>
      <c r="AZ228" s="86"/>
      <c r="BA228" s="86"/>
      <c r="BB228" s="86"/>
      <c r="BC228" s="86"/>
      <c r="BD228" s="86"/>
      <c r="BE228" s="86"/>
      <c r="BF228" s="86"/>
      <c r="BG228" s="86"/>
      <c r="BH228" s="86"/>
      <c r="BI228" s="86"/>
      <c r="BJ228" s="86"/>
      <c r="BK228" s="86"/>
      <c r="BL228" s="86"/>
      <c r="BM228" s="86"/>
      <c r="BN228" s="86"/>
      <c r="BO228" s="86"/>
      <c r="BP228" s="86"/>
      <c r="BQ228" s="86"/>
    </row>
    <row r="229" spans="1:69" s="67" customFormat="1" ht="18" customHeight="1" x14ac:dyDescent="0.2">
      <c r="A229" s="206" t="s">
        <v>58</v>
      </c>
      <c r="B229" s="206"/>
      <c r="C229" s="206"/>
      <c r="D229" s="206"/>
      <c r="E229" s="206"/>
      <c r="F229" s="207"/>
      <c r="G229" s="207"/>
      <c r="H229" s="207"/>
      <c r="I229" s="207"/>
      <c r="J229" s="207"/>
      <c r="K229" s="207"/>
      <c r="L229" s="207"/>
      <c r="M229" s="207"/>
      <c r="N229" s="207"/>
      <c r="O229" s="207"/>
      <c r="P229" s="207"/>
      <c r="Q229" s="207"/>
      <c r="R229" s="207"/>
      <c r="S229" s="207"/>
      <c r="T229" s="207"/>
      <c r="U229" s="207"/>
      <c r="V229" s="207"/>
      <c r="W229" s="207"/>
      <c r="X229" s="204" t="str">
        <f t="shared" si="6"/>
        <v/>
      </c>
      <c r="Y229" s="204"/>
      <c r="Z229" s="204"/>
      <c r="AA229" s="204"/>
      <c r="AB229" s="204"/>
      <c r="AC229" s="87"/>
      <c r="AD229" s="66"/>
      <c r="AE229" s="66"/>
      <c r="AF229" s="66"/>
      <c r="AG229" s="85"/>
      <c r="AH229" s="85"/>
      <c r="AI229" s="85"/>
      <c r="AJ229" s="85"/>
      <c r="AK229" s="88"/>
      <c r="AL229" s="88"/>
      <c r="AM229" s="85"/>
      <c r="AN229" s="85"/>
      <c r="AO229" s="85"/>
      <c r="AP229" s="85"/>
      <c r="AQ229" s="85"/>
      <c r="AR229" s="85"/>
      <c r="AS229" s="85"/>
      <c r="AT229" s="86"/>
      <c r="AU229" s="86"/>
      <c r="AV229" s="86"/>
      <c r="AW229" s="86"/>
      <c r="AX229" s="86"/>
      <c r="AY229" s="86"/>
      <c r="AZ229" s="86"/>
      <c r="BA229" s="86"/>
      <c r="BB229" s="86"/>
      <c r="BC229" s="86"/>
      <c r="BD229" s="86"/>
      <c r="BE229" s="86"/>
      <c r="BF229" s="86"/>
      <c r="BG229" s="86"/>
      <c r="BH229" s="86"/>
      <c r="BI229" s="86"/>
      <c r="BJ229" s="86"/>
      <c r="BK229" s="86"/>
      <c r="BL229" s="86"/>
      <c r="BM229" s="86"/>
      <c r="BN229" s="86"/>
      <c r="BO229" s="86"/>
      <c r="BP229" s="86"/>
      <c r="BQ229" s="86"/>
    </row>
    <row r="230" spans="1:69" s="67" customFormat="1" ht="18" customHeight="1" x14ac:dyDescent="0.2">
      <c r="A230" s="206" t="s">
        <v>59</v>
      </c>
      <c r="B230" s="206"/>
      <c r="C230" s="206"/>
      <c r="D230" s="206"/>
      <c r="E230" s="206"/>
      <c r="F230" s="207"/>
      <c r="G230" s="207"/>
      <c r="H230" s="207"/>
      <c r="I230" s="207"/>
      <c r="J230" s="207"/>
      <c r="K230" s="207"/>
      <c r="L230" s="207"/>
      <c r="M230" s="207"/>
      <c r="N230" s="207"/>
      <c r="O230" s="207"/>
      <c r="P230" s="207"/>
      <c r="Q230" s="207"/>
      <c r="R230" s="207"/>
      <c r="S230" s="207"/>
      <c r="T230" s="207"/>
      <c r="U230" s="207"/>
      <c r="V230" s="207"/>
      <c r="W230" s="207"/>
      <c r="X230" s="204" t="str">
        <f t="shared" si="6"/>
        <v/>
      </c>
      <c r="Y230" s="204"/>
      <c r="Z230" s="204"/>
      <c r="AA230" s="204"/>
      <c r="AB230" s="204"/>
      <c r="AC230" s="87"/>
      <c r="AD230" s="66"/>
      <c r="AE230" s="66"/>
      <c r="AF230" s="66"/>
      <c r="AG230" s="85"/>
      <c r="AH230" s="85"/>
      <c r="AI230" s="85"/>
      <c r="AJ230" s="85"/>
      <c r="AK230" s="88"/>
      <c r="AL230" s="88"/>
      <c r="AM230" s="85"/>
      <c r="AN230" s="85"/>
      <c r="AO230" s="85"/>
      <c r="AP230" s="85"/>
      <c r="AQ230" s="85"/>
      <c r="AR230" s="85"/>
      <c r="AS230" s="85"/>
      <c r="AT230" s="86"/>
      <c r="AU230" s="86"/>
      <c r="AV230" s="86"/>
      <c r="AW230" s="86"/>
      <c r="AX230" s="86"/>
      <c r="AY230" s="86"/>
      <c r="AZ230" s="86"/>
      <c r="BA230" s="86"/>
      <c r="BB230" s="86"/>
      <c r="BC230" s="86"/>
      <c r="BD230" s="86"/>
      <c r="BE230" s="86"/>
      <c r="BF230" s="86"/>
      <c r="BG230" s="86"/>
      <c r="BH230" s="86"/>
      <c r="BI230" s="86"/>
      <c r="BJ230" s="86"/>
      <c r="BK230" s="86"/>
      <c r="BL230" s="86"/>
      <c r="BM230" s="86"/>
      <c r="BN230" s="86"/>
      <c r="BO230" s="86"/>
      <c r="BP230" s="86"/>
      <c r="BQ230" s="86"/>
    </row>
    <row r="231" spans="1:69" s="67" customFormat="1" ht="18" customHeight="1" x14ac:dyDescent="0.2">
      <c r="A231" s="206" t="s">
        <v>60</v>
      </c>
      <c r="B231" s="206"/>
      <c r="C231" s="206"/>
      <c r="D231" s="206"/>
      <c r="E231" s="206"/>
      <c r="F231" s="207"/>
      <c r="G231" s="207"/>
      <c r="H231" s="207"/>
      <c r="I231" s="207"/>
      <c r="J231" s="207"/>
      <c r="K231" s="207"/>
      <c r="L231" s="207"/>
      <c r="M231" s="207"/>
      <c r="N231" s="207"/>
      <c r="O231" s="207"/>
      <c r="P231" s="207"/>
      <c r="Q231" s="207"/>
      <c r="R231" s="207"/>
      <c r="S231" s="207"/>
      <c r="T231" s="207"/>
      <c r="U231" s="207"/>
      <c r="V231" s="207"/>
      <c r="W231" s="207"/>
      <c r="X231" s="204" t="str">
        <f t="shared" si="6"/>
        <v/>
      </c>
      <c r="Y231" s="204"/>
      <c r="Z231" s="204"/>
      <c r="AA231" s="204"/>
      <c r="AB231" s="204"/>
      <c r="AC231" s="87"/>
      <c r="AD231" s="66"/>
      <c r="AE231" s="66"/>
      <c r="AF231" s="66"/>
      <c r="AG231" s="85"/>
      <c r="AH231" s="85"/>
      <c r="AI231" s="85"/>
      <c r="AJ231" s="85"/>
      <c r="AK231" s="88"/>
      <c r="AL231" s="88"/>
      <c r="AM231" s="85"/>
      <c r="AN231" s="85"/>
      <c r="AO231" s="85"/>
      <c r="AP231" s="85"/>
      <c r="AQ231" s="85"/>
      <c r="AR231" s="85"/>
      <c r="AS231" s="85"/>
      <c r="AT231" s="86"/>
      <c r="AU231" s="86"/>
      <c r="AV231" s="86"/>
      <c r="AW231" s="86"/>
      <c r="AX231" s="86"/>
      <c r="AY231" s="86"/>
      <c r="AZ231" s="86"/>
      <c r="BA231" s="86"/>
      <c r="BB231" s="86"/>
      <c r="BC231" s="86"/>
      <c r="BD231" s="86"/>
      <c r="BE231" s="86"/>
      <c r="BF231" s="86"/>
      <c r="BG231" s="86"/>
      <c r="BH231" s="86"/>
      <c r="BI231" s="86"/>
      <c r="BJ231" s="86"/>
      <c r="BK231" s="86"/>
      <c r="BL231" s="86"/>
      <c r="BM231" s="86"/>
      <c r="BN231" s="86"/>
      <c r="BO231" s="86"/>
      <c r="BP231" s="86"/>
      <c r="BQ231" s="86"/>
    </row>
    <row r="232" spans="1:69" s="67" customFormat="1" ht="18" customHeight="1" x14ac:dyDescent="0.2">
      <c r="A232" s="206" t="s">
        <v>61</v>
      </c>
      <c r="B232" s="206"/>
      <c r="C232" s="206"/>
      <c r="D232" s="206"/>
      <c r="E232" s="206"/>
      <c r="F232" s="207"/>
      <c r="G232" s="207"/>
      <c r="H232" s="207"/>
      <c r="I232" s="207"/>
      <c r="J232" s="207"/>
      <c r="K232" s="207"/>
      <c r="L232" s="207"/>
      <c r="M232" s="207"/>
      <c r="N232" s="207"/>
      <c r="O232" s="207"/>
      <c r="P232" s="207"/>
      <c r="Q232" s="207"/>
      <c r="R232" s="207"/>
      <c r="S232" s="207"/>
      <c r="T232" s="207"/>
      <c r="U232" s="207"/>
      <c r="V232" s="207"/>
      <c r="W232" s="207"/>
      <c r="X232" s="204" t="str">
        <f t="shared" si="6"/>
        <v/>
      </c>
      <c r="Y232" s="204"/>
      <c r="Z232" s="204"/>
      <c r="AA232" s="204"/>
      <c r="AB232" s="204"/>
      <c r="AC232" s="87"/>
      <c r="AD232" s="66"/>
      <c r="AE232" s="66"/>
      <c r="AF232" s="66"/>
      <c r="AG232" s="85"/>
      <c r="AH232" s="85"/>
      <c r="AI232" s="85"/>
      <c r="AJ232" s="85"/>
      <c r="AK232" s="88"/>
      <c r="AL232" s="88"/>
      <c r="AM232" s="85"/>
      <c r="AN232" s="85"/>
      <c r="AO232" s="85"/>
      <c r="AP232" s="85"/>
      <c r="AQ232" s="85"/>
      <c r="AR232" s="85"/>
      <c r="AS232" s="85"/>
      <c r="AT232" s="86"/>
      <c r="AU232" s="86"/>
      <c r="AV232" s="86"/>
      <c r="AW232" s="86"/>
      <c r="AX232" s="86"/>
      <c r="AY232" s="86"/>
      <c r="AZ232" s="86"/>
      <c r="BA232" s="86"/>
      <c r="BB232" s="86"/>
      <c r="BC232" s="86"/>
      <c r="BD232" s="86"/>
      <c r="BE232" s="86"/>
      <c r="BF232" s="86"/>
      <c r="BG232" s="86"/>
      <c r="BH232" s="86"/>
      <c r="BI232" s="86"/>
      <c r="BJ232" s="86"/>
      <c r="BK232" s="86"/>
      <c r="BL232" s="86"/>
      <c r="BM232" s="86"/>
      <c r="BN232" s="86"/>
      <c r="BO232" s="86"/>
      <c r="BP232" s="86"/>
      <c r="BQ232" s="86"/>
    </row>
    <row r="233" spans="1:69" s="67" customFormat="1" ht="18" customHeight="1" x14ac:dyDescent="0.2">
      <c r="A233" s="206" t="s">
        <v>62</v>
      </c>
      <c r="B233" s="206"/>
      <c r="C233" s="206"/>
      <c r="D233" s="206"/>
      <c r="E233" s="206"/>
      <c r="F233" s="207"/>
      <c r="G233" s="207"/>
      <c r="H233" s="207"/>
      <c r="I233" s="207"/>
      <c r="J233" s="207"/>
      <c r="K233" s="207"/>
      <c r="L233" s="207"/>
      <c r="M233" s="207"/>
      <c r="N233" s="207"/>
      <c r="O233" s="207"/>
      <c r="P233" s="207"/>
      <c r="Q233" s="207"/>
      <c r="R233" s="207"/>
      <c r="S233" s="207"/>
      <c r="T233" s="207"/>
      <c r="U233" s="207"/>
      <c r="V233" s="207"/>
      <c r="W233" s="207"/>
      <c r="X233" s="204" t="str">
        <f t="shared" si="6"/>
        <v/>
      </c>
      <c r="Y233" s="204"/>
      <c r="Z233" s="204"/>
      <c r="AA233" s="204"/>
      <c r="AB233" s="204"/>
      <c r="AC233" s="87"/>
      <c r="AD233" s="66"/>
      <c r="AE233" s="66"/>
      <c r="AF233" s="66"/>
      <c r="AG233" s="85"/>
      <c r="AH233" s="85"/>
      <c r="AI233" s="85"/>
      <c r="AJ233" s="85"/>
      <c r="AK233" s="88"/>
      <c r="AL233" s="88"/>
      <c r="AM233" s="85"/>
      <c r="AN233" s="85"/>
      <c r="AO233" s="85"/>
      <c r="AP233" s="85"/>
      <c r="AQ233" s="85"/>
      <c r="AR233" s="85"/>
      <c r="AS233" s="85"/>
      <c r="AT233" s="86"/>
      <c r="AU233" s="86"/>
      <c r="AV233" s="86"/>
      <c r="AW233" s="86"/>
      <c r="AX233" s="86"/>
      <c r="AY233" s="86"/>
      <c r="AZ233" s="86"/>
      <c r="BA233" s="86"/>
      <c r="BB233" s="86"/>
      <c r="BC233" s="86"/>
      <c r="BD233" s="86"/>
      <c r="BE233" s="86"/>
      <c r="BF233" s="86"/>
      <c r="BG233" s="86"/>
      <c r="BH233" s="86"/>
      <c r="BI233" s="86"/>
      <c r="BJ233" s="86"/>
      <c r="BK233" s="86"/>
      <c r="BL233" s="86"/>
      <c r="BM233" s="86"/>
      <c r="BN233" s="86"/>
      <c r="BO233" s="86"/>
      <c r="BP233" s="86"/>
      <c r="BQ233" s="86"/>
    </row>
    <row r="234" spans="1:69" s="67" customFormat="1" ht="18" customHeight="1" x14ac:dyDescent="0.2">
      <c r="A234" s="206" t="s">
        <v>63</v>
      </c>
      <c r="B234" s="206"/>
      <c r="C234" s="206"/>
      <c r="D234" s="206"/>
      <c r="E234" s="206"/>
      <c r="F234" s="207"/>
      <c r="G234" s="207"/>
      <c r="H234" s="207"/>
      <c r="I234" s="207"/>
      <c r="J234" s="207"/>
      <c r="K234" s="207"/>
      <c r="L234" s="207"/>
      <c r="M234" s="207"/>
      <c r="N234" s="207"/>
      <c r="O234" s="207"/>
      <c r="P234" s="207"/>
      <c r="Q234" s="207"/>
      <c r="R234" s="207"/>
      <c r="S234" s="207"/>
      <c r="T234" s="207"/>
      <c r="U234" s="207"/>
      <c r="V234" s="207"/>
      <c r="W234" s="207"/>
      <c r="X234" s="204" t="str">
        <f t="shared" si="6"/>
        <v/>
      </c>
      <c r="Y234" s="204"/>
      <c r="Z234" s="204"/>
      <c r="AA234" s="204"/>
      <c r="AB234" s="204"/>
      <c r="AC234" s="87"/>
      <c r="AD234" s="66"/>
      <c r="AE234" s="66"/>
      <c r="AF234" s="66"/>
      <c r="AG234" s="85"/>
      <c r="AH234" s="85"/>
      <c r="AI234" s="85"/>
      <c r="AJ234" s="85"/>
      <c r="AK234" s="88"/>
      <c r="AL234" s="88"/>
      <c r="AM234" s="85"/>
      <c r="AN234" s="85"/>
      <c r="AO234" s="85"/>
      <c r="AP234" s="85"/>
      <c r="AQ234" s="85"/>
      <c r="AR234" s="85"/>
      <c r="AS234" s="85"/>
      <c r="AT234" s="86"/>
      <c r="AU234" s="86"/>
      <c r="AV234" s="86"/>
      <c r="AW234" s="86"/>
      <c r="AX234" s="86"/>
      <c r="AY234" s="86"/>
      <c r="AZ234" s="86"/>
      <c r="BA234" s="86"/>
      <c r="BB234" s="86"/>
      <c r="BC234" s="86"/>
      <c r="BD234" s="86"/>
      <c r="BE234" s="86"/>
      <c r="BF234" s="86"/>
      <c r="BG234" s="86"/>
      <c r="BH234" s="86"/>
      <c r="BI234" s="86"/>
      <c r="BJ234" s="86"/>
      <c r="BK234" s="86"/>
      <c r="BL234" s="86"/>
      <c r="BM234" s="86"/>
      <c r="BN234" s="86"/>
      <c r="BO234" s="86"/>
      <c r="BP234" s="86"/>
      <c r="BQ234" s="86"/>
    </row>
    <row r="235" spans="1:69" s="67" customFormat="1" ht="18" customHeight="1" x14ac:dyDescent="0.2">
      <c r="A235" s="206" t="s">
        <v>64</v>
      </c>
      <c r="B235" s="206"/>
      <c r="C235" s="206"/>
      <c r="D235" s="206"/>
      <c r="E235" s="206"/>
      <c r="F235" s="207"/>
      <c r="G235" s="207"/>
      <c r="H235" s="207"/>
      <c r="I235" s="207"/>
      <c r="J235" s="207"/>
      <c r="K235" s="207"/>
      <c r="L235" s="207"/>
      <c r="M235" s="207"/>
      <c r="N235" s="207"/>
      <c r="O235" s="207"/>
      <c r="P235" s="207"/>
      <c r="Q235" s="207"/>
      <c r="R235" s="207"/>
      <c r="S235" s="207"/>
      <c r="T235" s="207"/>
      <c r="U235" s="207"/>
      <c r="V235" s="207"/>
      <c r="W235" s="207"/>
      <c r="X235" s="204" t="str">
        <f t="shared" si="6"/>
        <v/>
      </c>
      <c r="Y235" s="204"/>
      <c r="Z235" s="204"/>
      <c r="AA235" s="204"/>
      <c r="AB235" s="204"/>
      <c r="AC235" s="87"/>
      <c r="AD235" s="66"/>
      <c r="AE235" s="66"/>
      <c r="AF235" s="66"/>
      <c r="AG235" s="85"/>
      <c r="AH235" s="85"/>
      <c r="AI235" s="85"/>
      <c r="AJ235" s="85"/>
      <c r="AK235" s="88"/>
      <c r="AL235" s="88"/>
      <c r="AM235" s="85"/>
      <c r="AN235" s="85"/>
      <c r="AO235" s="85"/>
      <c r="AP235" s="85"/>
      <c r="AQ235" s="85"/>
      <c r="AR235" s="85"/>
      <c r="AS235" s="85"/>
      <c r="AT235" s="86"/>
      <c r="AU235" s="86"/>
      <c r="AV235" s="86"/>
      <c r="AW235" s="86"/>
      <c r="AX235" s="86"/>
      <c r="AY235" s="86"/>
      <c r="AZ235" s="86"/>
      <c r="BA235" s="86"/>
      <c r="BB235" s="86"/>
      <c r="BC235" s="86"/>
      <c r="BD235" s="86"/>
      <c r="BE235" s="86"/>
      <c r="BF235" s="86"/>
      <c r="BG235" s="86"/>
      <c r="BH235" s="86"/>
      <c r="BI235" s="86"/>
      <c r="BJ235" s="86"/>
      <c r="BK235" s="86"/>
      <c r="BL235" s="86"/>
      <c r="BM235" s="86"/>
      <c r="BN235" s="86"/>
      <c r="BO235" s="86"/>
      <c r="BP235" s="86"/>
      <c r="BQ235" s="86"/>
    </row>
    <row r="236" spans="1:69" s="67" customFormat="1" ht="18" customHeight="1" x14ac:dyDescent="0.2">
      <c r="A236" s="206" t="s">
        <v>65</v>
      </c>
      <c r="B236" s="206"/>
      <c r="C236" s="206"/>
      <c r="D236" s="206"/>
      <c r="E236" s="206"/>
      <c r="F236" s="207"/>
      <c r="G236" s="207"/>
      <c r="H236" s="207"/>
      <c r="I236" s="207"/>
      <c r="J236" s="207"/>
      <c r="K236" s="207"/>
      <c r="L236" s="207"/>
      <c r="M236" s="207"/>
      <c r="N236" s="207"/>
      <c r="O236" s="207"/>
      <c r="P236" s="207"/>
      <c r="Q236" s="207"/>
      <c r="R236" s="207"/>
      <c r="S236" s="207"/>
      <c r="T236" s="207"/>
      <c r="U236" s="207"/>
      <c r="V236" s="207"/>
      <c r="W236" s="207"/>
      <c r="X236" s="204" t="str">
        <f t="shared" si="6"/>
        <v/>
      </c>
      <c r="Y236" s="204"/>
      <c r="Z236" s="204"/>
      <c r="AA236" s="204"/>
      <c r="AB236" s="204"/>
      <c r="AC236" s="87"/>
      <c r="AD236" s="66"/>
      <c r="AE236" s="66"/>
      <c r="AF236" s="66"/>
      <c r="AG236" s="85"/>
      <c r="AH236" s="85"/>
      <c r="AI236" s="85"/>
      <c r="AJ236" s="85"/>
      <c r="AK236" s="88"/>
      <c r="AL236" s="88"/>
      <c r="AM236" s="85"/>
      <c r="AN236" s="85"/>
      <c r="AO236" s="85"/>
      <c r="AP236" s="85"/>
      <c r="AQ236" s="85"/>
      <c r="AR236" s="85"/>
      <c r="AS236" s="85"/>
      <c r="AT236" s="86"/>
      <c r="AU236" s="86"/>
      <c r="AV236" s="86"/>
      <c r="AW236" s="86"/>
      <c r="AX236" s="86"/>
      <c r="AY236" s="86"/>
      <c r="AZ236" s="86"/>
      <c r="BA236" s="86"/>
      <c r="BB236" s="86"/>
      <c r="BC236" s="86"/>
      <c r="BD236" s="86"/>
      <c r="BE236" s="86"/>
      <c r="BF236" s="86"/>
      <c r="BG236" s="86"/>
      <c r="BH236" s="86"/>
      <c r="BI236" s="86"/>
      <c r="BJ236" s="86"/>
      <c r="BK236" s="86"/>
      <c r="BL236" s="86"/>
      <c r="BM236" s="86"/>
      <c r="BN236" s="86"/>
      <c r="BO236" s="86"/>
      <c r="BP236" s="86"/>
      <c r="BQ236" s="86"/>
    </row>
    <row r="237" spans="1:69" s="67" customFormat="1" ht="18" customHeight="1" x14ac:dyDescent="0.2">
      <c r="A237" s="203" t="s">
        <v>66</v>
      </c>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c r="X237" s="204" t="str">
        <f>IF(SUM(X225:AB236)=0,"",SUM(X225:AB236))</f>
        <v/>
      </c>
      <c r="Y237" s="204"/>
      <c r="Z237" s="204"/>
      <c r="AA237" s="204"/>
      <c r="AB237" s="204"/>
      <c r="AC237" s="89"/>
      <c r="AD237" s="66"/>
      <c r="AE237" s="66"/>
      <c r="AF237" s="66"/>
      <c r="AK237" s="90"/>
      <c r="AL237" s="90"/>
      <c r="AM237" s="90"/>
      <c r="AN237" s="90"/>
    </row>
    <row r="238" spans="1:69" s="67" customFormat="1" ht="18" customHeight="1" x14ac:dyDescent="0.2">
      <c r="A238" s="203" t="s">
        <v>87</v>
      </c>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c r="X238" s="204" t="str">
        <f>IFERROR(ROUND(X237*0.22,2),"")</f>
        <v/>
      </c>
      <c r="Y238" s="204"/>
      <c r="Z238" s="204"/>
      <c r="AA238" s="204"/>
      <c r="AB238" s="204"/>
      <c r="AC238" s="89"/>
      <c r="AD238" s="66"/>
      <c r="AE238" s="66"/>
      <c r="AF238" s="66"/>
      <c r="AG238" s="90"/>
      <c r="AH238" s="90"/>
      <c r="AI238" s="90"/>
      <c r="AJ238" s="90"/>
    </row>
    <row r="239" spans="1:69" s="67" customFormat="1" ht="18" customHeight="1" x14ac:dyDescent="0.2">
      <c r="A239" s="203" t="s">
        <v>68</v>
      </c>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c r="X239" s="204" t="str">
        <f>IFERROR(ROUND(X237*0.01,2),"")</f>
        <v/>
      </c>
      <c r="Y239" s="204"/>
      <c r="Z239" s="204"/>
      <c r="AA239" s="204"/>
      <c r="AB239" s="204"/>
      <c r="AC239" s="89"/>
      <c r="AD239" s="66"/>
      <c r="AE239" s="66"/>
      <c r="AF239" s="66"/>
      <c r="AG239" s="90"/>
      <c r="AH239" s="90"/>
      <c r="AI239" s="90"/>
      <c r="AJ239" s="90"/>
      <c r="AK239" s="90"/>
      <c r="AL239" s="90"/>
      <c r="AM239" s="90"/>
      <c r="AN239" s="90"/>
      <c r="AO239" s="90"/>
    </row>
    <row r="240" spans="1:69" s="67" customFormat="1" ht="18" customHeight="1" x14ac:dyDescent="0.2">
      <c r="A240" s="203" t="s">
        <v>33</v>
      </c>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c r="X240" s="204" t="str">
        <f>IF(SUM(X237:AB239)=0,"",SUM(X237:AB239))</f>
        <v/>
      </c>
      <c r="Y240" s="204"/>
      <c r="Z240" s="204"/>
      <c r="AA240" s="204"/>
      <c r="AB240" s="204"/>
      <c r="AC240" s="89"/>
      <c r="AD240" s="66"/>
      <c r="AE240" s="66"/>
      <c r="AF240" s="66"/>
      <c r="AG240" s="90"/>
      <c r="AH240" s="90"/>
      <c r="AI240" s="90"/>
      <c r="AJ240" s="90"/>
      <c r="AK240" s="90"/>
      <c r="AL240" s="90"/>
      <c r="AM240" s="90"/>
      <c r="AN240" s="90"/>
      <c r="AO240" s="90"/>
    </row>
    <row r="241" spans="1:69" s="67" customFormat="1" ht="9" customHeight="1" x14ac:dyDescent="0.2">
      <c r="N241" s="94"/>
      <c r="O241" s="89"/>
      <c r="P241" s="89"/>
      <c r="Q241" s="89"/>
      <c r="R241" s="89"/>
      <c r="S241" s="95"/>
      <c r="T241" s="95"/>
      <c r="U241" s="95"/>
      <c r="V241" s="95"/>
      <c r="W241" s="95"/>
      <c r="X241" s="95"/>
      <c r="Y241" s="95"/>
      <c r="Z241" s="95"/>
      <c r="AA241" s="90"/>
      <c r="AB241" s="90"/>
      <c r="AC241" s="89"/>
      <c r="AD241" s="66"/>
      <c r="AE241" s="66"/>
      <c r="AF241" s="66"/>
      <c r="AG241" s="90"/>
      <c r="AH241" s="90"/>
      <c r="AI241" s="90"/>
      <c r="AJ241" s="90"/>
      <c r="AK241" s="90"/>
      <c r="AL241" s="90"/>
      <c r="AM241" s="90"/>
      <c r="AN241" s="90"/>
      <c r="AO241" s="90"/>
    </row>
    <row r="242" spans="1:69" ht="15" customHeight="1" x14ac:dyDescent="0.2">
      <c r="A242" s="92" t="s">
        <v>71</v>
      </c>
      <c r="B242" s="82"/>
      <c r="C242" s="82"/>
      <c r="D242" s="82"/>
      <c r="E242" s="82"/>
      <c r="F242" s="82"/>
      <c r="G242" s="82"/>
      <c r="H242" s="82"/>
      <c r="I242" s="82"/>
      <c r="J242" s="82"/>
      <c r="K242" s="82"/>
      <c r="L242" s="82"/>
      <c r="M242" s="82"/>
      <c r="N242" s="82"/>
      <c r="O242" s="82"/>
      <c r="P242" s="82"/>
      <c r="R242" s="82"/>
      <c r="T242" s="82"/>
      <c r="V242" s="82"/>
      <c r="W242" s="82"/>
      <c r="X242" s="82"/>
      <c r="Y242" s="82"/>
      <c r="Z242" s="82"/>
      <c r="AA242" s="82"/>
      <c r="AB242" s="93" t="s">
        <v>76</v>
      </c>
      <c r="AC242" s="82"/>
      <c r="AD242" s="82"/>
    </row>
    <row r="243" spans="1:69" ht="9" customHeight="1" x14ac:dyDescent="0.2">
      <c r="A243" s="82"/>
      <c r="B243" s="82"/>
      <c r="C243" s="82"/>
      <c r="D243" s="82"/>
      <c r="E243" s="82"/>
      <c r="F243" s="82"/>
      <c r="G243" s="82"/>
      <c r="H243" s="82"/>
      <c r="I243" s="82"/>
      <c r="J243" s="82"/>
      <c r="K243" s="82"/>
      <c r="L243" s="82"/>
      <c r="M243" s="82"/>
      <c r="N243" s="82"/>
      <c r="O243" s="82"/>
      <c r="P243" s="82"/>
      <c r="Q243" s="82"/>
      <c r="R243" s="82"/>
      <c r="T243" s="82"/>
      <c r="V243" s="82"/>
      <c r="W243" s="82"/>
      <c r="X243" s="82"/>
      <c r="Y243" s="82"/>
      <c r="Z243" s="82"/>
      <c r="AA243" s="82"/>
      <c r="AB243" s="82"/>
      <c r="AC243" s="82"/>
      <c r="AD243" s="82"/>
    </row>
    <row r="244" spans="1:69" ht="18" customHeight="1" x14ac:dyDescent="0.2">
      <c r="A244" s="208">
        <f>Finanzierungsplan!N48</f>
        <v>2027</v>
      </c>
      <c r="B244" s="208"/>
    </row>
    <row r="245" spans="1:69" s="67" customFormat="1" ht="18" customHeight="1" x14ac:dyDescent="0.2">
      <c r="A245" s="209" t="s">
        <v>48</v>
      </c>
      <c r="B245" s="209"/>
      <c r="C245" s="209"/>
      <c r="D245" s="209"/>
      <c r="E245" s="209"/>
      <c r="F245" s="210" t="s">
        <v>81</v>
      </c>
      <c r="G245" s="210"/>
      <c r="H245" s="210"/>
      <c r="I245" s="210"/>
      <c r="J245" s="210"/>
      <c r="K245" s="210" t="s">
        <v>69</v>
      </c>
      <c r="L245" s="210"/>
      <c r="M245" s="210"/>
      <c r="N245" s="210"/>
      <c r="O245" s="210"/>
      <c r="P245" s="210"/>
      <c r="Q245" s="210"/>
      <c r="R245" s="210"/>
      <c r="S245" s="210" t="s">
        <v>70</v>
      </c>
      <c r="T245" s="210"/>
      <c r="U245" s="210"/>
      <c r="V245" s="210"/>
      <c r="W245" s="210"/>
      <c r="X245" s="210" t="s">
        <v>115</v>
      </c>
      <c r="Y245" s="210"/>
      <c r="Z245" s="210"/>
      <c r="AA245" s="210"/>
      <c r="AB245" s="210"/>
      <c r="AC245" s="84"/>
      <c r="AD245" s="66"/>
      <c r="AE245" s="66"/>
      <c r="AF245" s="66"/>
      <c r="AG245" s="85"/>
      <c r="AH245" s="85"/>
      <c r="AI245" s="85"/>
      <c r="AJ245" s="85"/>
      <c r="AK245" s="85"/>
      <c r="AL245" s="85"/>
      <c r="AM245" s="85"/>
      <c r="AN245" s="85"/>
      <c r="AO245" s="85"/>
      <c r="AP245" s="85"/>
      <c r="AQ245" s="85"/>
      <c r="AR245" s="85"/>
      <c r="AS245" s="85"/>
      <c r="AT245" s="86"/>
      <c r="AU245" s="86"/>
      <c r="AV245" s="86"/>
      <c r="AW245" s="86"/>
      <c r="AX245" s="86"/>
      <c r="AY245" s="86"/>
      <c r="AZ245" s="86"/>
      <c r="BA245" s="86"/>
      <c r="BB245" s="86"/>
      <c r="BC245" s="86"/>
      <c r="BD245" s="86"/>
      <c r="BE245" s="86"/>
      <c r="BF245" s="86"/>
      <c r="BG245" s="86"/>
      <c r="BH245" s="86"/>
      <c r="BI245" s="86"/>
      <c r="BJ245" s="86"/>
      <c r="BK245" s="86"/>
      <c r="BL245" s="86"/>
      <c r="BM245" s="86"/>
      <c r="BN245" s="86"/>
      <c r="BO245" s="86"/>
      <c r="BP245" s="86"/>
      <c r="BQ245" s="86"/>
    </row>
    <row r="246" spans="1:69" s="67" customFormat="1" ht="18" customHeight="1" x14ac:dyDescent="0.2">
      <c r="A246" s="209"/>
      <c r="B246" s="209"/>
      <c r="C246" s="209"/>
      <c r="D246" s="209"/>
      <c r="E246" s="209"/>
      <c r="F246" s="210"/>
      <c r="G246" s="210"/>
      <c r="H246" s="210"/>
      <c r="I246" s="210"/>
      <c r="J246" s="210"/>
      <c r="K246" s="210"/>
      <c r="L246" s="210"/>
      <c r="M246" s="210"/>
      <c r="N246" s="210"/>
      <c r="O246" s="210"/>
      <c r="P246" s="210"/>
      <c r="Q246" s="210"/>
      <c r="R246" s="210"/>
      <c r="S246" s="210"/>
      <c r="T246" s="210"/>
      <c r="U246" s="210"/>
      <c r="V246" s="210"/>
      <c r="W246" s="210"/>
      <c r="X246" s="210"/>
      <c r="Y246" s="210"/>
      <c r="Z246" s="210"/>
      <c r="AA246" s="210"/>
      <c r="AB246" s="210"/>
      <c r="AC246" s="84"/>
      <c r="AD246" s="66"/>
      <c r="AE246" s="66"/>
      <c r="AF246" s="66"/>
      <c r="AG246" s="85"/>
      <c r="AH246" s="85"/>
      <c r="AI246" s="85"/>
      <c r="AJ246" s="85"/>
      <c r="AK246" s="85"/>
      <c r="AL246" s="85"/>
      <c r="AM246" s="85"/>
      <c r="AN246" s="85"/>
      <c r="AO246" s="85"/>
      <c r="AP246" s="85"/>
      <c r="AQ246" s="85"/>
      <c r="AR246" s="85"/>
      <c r="AS246" s="85"/>
      <c r="AT246" s="86"/>
      <c r="AU246" s="86"/>
      <c r="AV246" s="86"/>
      <c r="AW246" s="86"/>
      <c r="AX246" s="86"/>
      <c r="AY246" s="86"/>
      <c r="AZ246" s="86"/>
      <c r="BA246" s="86"/>
      <c r="BB246" s="86"/>
      <c r="BC246" s="86"/>
      <c r="BD246" s="86"/>
      <c r="BE246" s="86"/>
      <c r="BF246" s="86"/>
      <c r="BG246" s="86"/>
      <c r="BH246" s="86"/>
      <c r="BI246" s="86"/>
      <c r="BJ246" s="86"/>
      <c r="BK246" s="86"/>
      <c r="BL246" s="86"/>
      <c r="BM246" s="86"/>
      <c r="BN246" s="86"/>
      <c r="BO246" s="86"/>
      <c r="BP246" s="86"/>
      <c r="BQ246" s="86"/>
    </row>
    <row r="247" spans="1:69" s="67" customFormat="1" ht="18" customHeight="1" x14ac:dyDescent="0.2">
      <c r="A247" s="206" t="s">
        <v>54</v>
      </c>
      <c r="B247" s="206"/>
      <c r="C247" s="206"/>
      <c r="D247" s="206"/>
      <c r="E247" s="206"/>
      <c r="F247" s="207"/>
      <c r="G247" s="207"/>
      <c r="H247" s="207"/>
      <c r="I247" s="207"/>
      <c r="J247" s="207"/>
      <c r="K247" s="207"/>
      <c r="L247" s="207"/>
      <c r="M247" s="207"/>
      <c r="N247" s="207"/>
      <c r="O247" s="207"/>
      <c r="P247" s="207"/>
      <c r="Q247" s="207"/>
      <c r="R247" s="207"/>
      <c r="S247" s="207"/>
      <c r="T247" s="207"/>
      <c r="U247" s="207"/>
      <c r="V247" s="207"/>
      <c r="W247" s="207"/>
      <c r="X247" s="204" t="str">
        <f>IF(OR($M$213="",$M$205="",SUM(F247:W247)=0),"",IFERROR(ROUND((F247+K247+S247)*$M$213/$M$205,2),""))</f>
        <v/>
      </c>
      <c r="Y247" s="204"/>
      <c r="Z247" s="204"/>
      <c r="AA247" s="204"/>
      <c r="AB247" s="204"/>
      <c r="AC247" s="87"/>
      <c r="AD247" s="66"/>
      <c r="AE247" s="66"/>
      <c r="AF247" s="66"/>
      <c r="AG247" s="85"/>
      <c r="AH247" s="85"/>
      <c r="AI247" s="85"/>
      <c r="AJ247" s="85"/>
      <c r="AK247" s="88"/>
      <c r="AL247" s="88"/>
      <c r="AM247" s="85"/>
      <c r="AN247" s="85"/>
      <c r="AO247" s="85"/>
      <c r="AP247" s="85"/>
      <c r="AQ247" s="85"/>
      <c r="AR247" s="85"/>
      <c r="AS247" s="85"/>
      <c r="AT247" s="86"/>
      <c r="AU247" s="86"/>
      <c r="AV247" s="86"/>
      <c r="AW247" s="86"/>
      <c r="AX247" s="86"/>
      <c r="AY247" s="86"/>
      <c r="AZ247" s="86"/>
      <c r="BA247" s="86"/>
      <c r="BB247" s="86"/>
      <c r="BC247" s="86"/>
      <c r="BD247" s="86"/>
      <c r="BE247" s="86"/>
      <c r="BF247" s="86"/>
      <c r="BG247" s="86"/>
      <c r="BH247" s="86"/>
      <c r="BI247" s="86"/>
      <c r="BJ247" s="86"/>
      <c r="BK247" s="86"/>
      <c r="BL247" s="86"/>
      <c r="BM247" s="86"/>
      <c r="BN247" s="86"/>
      <c r="BO247" s="86"/>
      <c r="BP247" s="86"/>
      <c r="BQ247" s="86"/>
    </row>
    <row r="248" spans="1:69" s="67" customFormat="1" ht="18" customHeight="1" x14ac:dyDescent="0.2">
      <c r="A248" s="206" t="s">
        <v>55</v>
      </c>
      <c r="B248" s="206"/>
      <c r="C248" s="206"/>
      <c r="D248" s="206"/>
      <c r="E248" s="206"/>
      <c r="F248" s="207"/>
      <c r="G248" s="207"/>
      <c r="H248" s="207"/>
      <c r="I248" s="207"/>
      <c r="J248" s="207"/>
      <c r="K248" s="207"/>
      <c r="L248" s="207"/>
      <c r="M248" s="207"/>
      <c r="N248" s="207"/>
      <c r="O248" s="207"/>
      <c r="P248" s="207"/>
      <c r="Q248" s="207"/>
      <c r="R248" s="207"/>
      <c r="S248" s="207"/>
      <c r="T248" s="207"/>
      <c r="U248" s="207"/>
      <c r="V248" s="207"/>
      <c r="W248" s="207"/>
      <c r="X248" s="204" t="str">
        <f t="shared" ref="X248:X258" si="7">IF(OR($M$213="",$M$205="",SUM(F248:W248)=0),"",IFERROR(ROUND((F248+K248+S248)*$M$213/$M$205,2),""))</f>
        <v/>
      </c>
      <c r="Y248" s="204"/>
      <c r="Z248" s="204"/>
      <c r="AA248" s="204"/>
      <c r="AB248" s="204"/>
      <c r="AC248" s="87"/>
      <c r="AD248" s="66"/>
      <c r="AE248" s="66"/>
      <c r="AF248" s="66"/>
      <c r="AG248" s="85"/>
      <c r="AH248" s="85"/>
      <c r="AI248" s="85"/>
      <c r="AJ248" s="85"/>
      <c r="AK248" s="88"/>
      <c r="AL248" s="88"/>
      <c r="AM248" s="85"/>
      <c r="AN248" s="85"/>
      <c r="AO248" s="85"/>
      <c r="AP248" s="85"/>
      <c r="AQ248" s="85"/>
      <c r="AR248" s="85"/>
      <c r="AS248" s="85"/>
      <c r="AT248" s="86"/>
      <c r="AU248" s="86"/>
      <c r="AV248" s="86"/>
      <c r="AW248" s="86"/>
      <c r="AX248" s="86"/>
      <c r="AY248" s="86"/>
      <c r="AZ248" s="86"/>
      <c r="BA248" s="86"/>
      <c r="BB248" s="86"/>
      <c r="BC248" s="86"/>
      <c r="BD248" s="86"/>
      <c r="BE248" s="86"/>
      <c r="BF248" s="86"/>
      <c r="BG248" s="86"/>
      <c r="BH248" s="86"/>
      <c r="BI248" s="86"/>
      <c r="BJ248" s="86"/>
      <c r="BK248" s="86"/>
      <c r="BL248" s="86"/>
      <c r="BM248" s="86"/>
      <c r="BN248" s="86"/>
      <c r="BO248" s="86"/>
      <c r="BP248" s="86"/>
      <c r="BQ248" s="86"/>
    </row>
    <row r="249" spans="1:69" s="67" customFormat="1" ht="18" customHeight="1" x14ac:dyDescent="0.2">
      <c r="A249" s="206" t="s">
        <v>56</v>
      </c>
      <c r="B249" s="206"/>
      <c r="C249" s="206"/>
      <c r="D249" s="206"/>
      <c r="E249" s="206"/>
      <c r="F249" s="207"/>
      <c r="G249" s="207"/>
      <c r="H249" s="207"/>
      <c r="I249" s="207"/>
      <c r="J249" s="207"/>
      <c r="K249" s="207"/>
      <c r="L249" s="207"/>
      <c r="M249" s="207"/>
      <c r="N249" s="207"/>
      <c r="O249" s="207"/>
      <c r="P249" s="207"/>
      <c r="Q249" s="207"/>
      <c r="R249" s="207"/>
      <c r="S249" s="207"/>
      <c r="T249" s="207"/>
      <c r="U249" s="207"/>
      <c r="V249" s="207"/>
      <c r="W249" s="207"/>
      <c r="X249" s="204" t="str">
        <f t="shared" si="7"/>
        <v/>
      </c>
      <c r="Y249" s="204"/>
      <c r="Z249" s="204"/>
      <c r="AA249" s="204"/>
      <c r="AB249" s="204"/>
      <c r="AC249" s="87"/>
      <c r="AD249" s="66"/>
      <c r="AE249" s="66"/>
      <c r="AF249" s="66"/>
      <c r="AG249" s="85"/>
      <c r="AH249" s="85"/>
      <c r="AI249" s="85"/>
      <c r="AJ249" s="85"/>
      <c r="AK249" s="88"/>
      <c r="AL249" s="88"/>
      <c r="AM249" s="85"/>
      <c r="AN249" s="85"/>
      <c r="AO249" s="85"/>
      <c r="AP249" s="85"/>
      <c r="AQ249" s="85"/>
      <c r="AR249" s="85"/>
      <c r="AS249" s="85"/>
      <c r="AT249" s="86"/>
      <c r="AU249" s="86"/>
      <c r="AV249" s="86"/>
      <c r="AW249" s="86"/>
      <c r="AX249" s="86"/>
      <c r="AY249" s="86"/>
      <c r="AZ249" s="86"/>
      <c r="BA249" s="86"/>
      <c r="BB249" s="86"/>
      <c r="BC249" s="86"/>
      <c r="BD249" s="86"/>
      <c r="BE249" s="86"/>
      <c r="BF249" s="86"/>
      <c r="BG249" s="86"/>
      <c r="BH249" s="86"/>
      <c r="BI249" s="86"/>
      <c r="BJ249" s="86"/>
      <c r="BK249" s="86"/>
      <c r="BL249" s="86"/>
      <c r="BM249" s="86"/>
      <c r="BN249" s="86"/>
      <c r="BO249" s="86"/>
      <c r="BP249" s="86"/>
      <c r="BQ249" s="86"/>
    </row>
    <row r="250" spans="1:69" s="67" customFormat="1" ht="18" customHeight="1" x14ac:dyDescent="0.2">
      <c r="A250" s="206" t="s">
        <v>57</v>
      </c>
      <c r="B250" s="206"/>
      <c r="C250" s="206"/>
      <c r="D250" s="206"/>
      <c r="E250" s="206"/>
      <c r="F250" s="207"/>
      <c r="G250" s="207"/>
      <c r="H250" s="207"/>
      <c r="I250" s="207"/>
      <c r="J250" s="207"/>
      <c r="K250" s="207"/>
      <c r="L250" s="207"/>
      <c r="M250" s="207"/>
      <c r="N250" s="207"/>
      <c r="O250" s="207"/>
      <c r="P250" s="207"/>
      <c r="Q250" s="207"/>
      <c r="R250" s="207"/>
      <c r="S250" s="207"/>
      <c r="T250" s="207"/>
      <c r="U250" s="207"/>
      <c r="V250" s="207"/>
      <c r="W250" s="207"/>
      <c r="X250" s="204" t="str">
        <f t="shared" si="7"/>
        <v/>
      </c>
      <c r="Y250" s="204"/>
      <c r="Z250" s="204"/>
      <c r="AA250" s="204"/>
      <c r="AB250" s="204"/>
      <c r="AC250" s="87"/>
      <c r="AD250" s="66"/>
      <c r="AE250" s="66"/>
      <c r="AF250" s="66"/>
      <c r="AG250" s="85"/>
      <c r="AH250" s="85"/>
      <c r="AI250" s="85"/>
      <c r="AJ250" s="85"/>
      <c r="AK250" s="88"/>
      <c r="AL250" s="88"/>
      <c r="AM250" s="85"/>
      <c r="AN250" s="85"/>
      <c r="AO250" s="85"/>
      <c r="AP250" s="85"/>
      <c r="AQ250" s="85"/>
      <c r="AR250" s="85"/>
      <c r="AS250" s="85"/>
      <c r="AT250" s="86"/>
      <c r="AU250" s="86"/>
      <c r="AV250" s="86"/>
      <c r="AW250" s="86"/>
      <c r="AX250" s="86"/>
      <c r="AY250" s="86"/>
      <c r="AZ250" s="86"/>
      <c r="BA250" s="86"/>
      <c r="BB250" s="86"/>
      <c r="BC250" s="86"/>
      <c r="BD250" s="86"/>
      <c r="BE250" s="86"/>
      <c r="BF250" s="86"/>
      <c r="BG250" s="86"/>
      <c r="BH250" s="86"/>
      <c r="BI250" s="86"/>
      <c r="BJ250" s="86"/>
      <c r="BK250" s="86"/>
      <c r="BL250" s="86"/>
      <c r="BM250" s="86"/>
      <c r="BN250" s="86"/>
      <c r="BO250" s="86"/>
      <c r="BP250" s="86"/>
      <c r="BQ250" s="86"/>
    </row>
    <row r="251" spans="1:69" s="67" customFormat="1" ht="18" customHeight="1" x14ac:dyDescent="0.2">
      <c r="A251" s="206" t="s">
        <v>58</v>
      </c>
      <c r="B251" s="206"/>
      <c r="C251" s="206"/>
      <c r="D251" s="206"/>
      <c r="E251" s="206"/>
      <c r="F251" s="207"/>
      <c r="G251" s="207"/>
      <c r="H251" s="207"/>
      <c r="I251" s="207"/>
      <c r="J251" s="207"/>
      <c r="K251" s="207"/>
      <c r="L251" s="207"/>
      <c r="M251" s="207"/>
      <c r="N251" s="207"/>
      <c r="O251" s="207"/>
      <c r="P251" s="207"/>
      <c r="Q251" s="207"/>
      <c r="R251" s="207"/>
      <c r="S251" s="207"/>
      <c r="T251" s="207"/>
      <c r="U251" s="207"/>
      <c r="V251" s="207"/>
      <c r="W251" s="207"/>
      <c r="X251" s="204" t="str">
        <f t="shared" si="7"/>
        <v/>
      </c>
      <c r="Y251" s="204"/>
      <c r="Z251" s="204"/>
      <c r="AA251" s="204"/>
      <c r="AB251" s="204"/>
      <c r="AC251" s="87"/>
      <c r="AD251" s="66"/>
      <c r="AE251" s="66"/>
      <c r="AF251" s="66"/>
      <c r="AG251" s="85"/>
      <c r="AH251" s="85"/>
      <c r="AI251" s="85"/>
      <c r="AJ251" s="85"/>
      <c r="AK251" s="88"/>
      <c r="AL251" s="88"/>
      <c r="AM251" s="85"/>
      <c r="AN251" s="85"/>
      <c r="AO251" s="85"/>
      <c r="AP251" s="85"/>
      <c r="AQ251" s="85"/>
      <c r="AR251" s="85"/>
      <c r="AS251" s="85"/>
      <c r="AT251" s="86"/>
      <c r="AU251" s="86"/>
      <c r="AV251" s="86"/>
      <c r="AW251" s="86"/>
      <c r="AX251" s="86"/>
      <c r="AY251" s="86"/>
      <c r="AZ251" s="86"/>
      <c r="BA251" s="86"/>
      <c r="BB251" s="86"/>
      <c r="BC251" s="86"/>
      <c r="BD251" s="86"/>
      <c r="BE251" s="86"/>
      <c r="BF251" s="86"/>
      <c r="BG251" s="86"/>
      <c r="BH251" s="86"/>
      <c r="BI251" s="86"/>
      <c r="BJ251" s="86"/>
      <c r="BK251" s="86"/>
      <c r="BL251" s="86"/>
      <c r="BM251" s="86"/>
      <c r="BN251" s="86"/>
      <c r="BO251" s="86"/>
      <c r="BP251" s="86"/>
      <c r="BQ251" s="86"/>
    </row>
    <row r="252" spans="1:69" s="67" customFormat="1" ht="18" customHeight="1" x14ac:dyDescent="0.2">
      <c r="A252" s="206" t="s">
        <v>59</v>
      </c>
      <c r="B252" s="206"/>
      <c r="C252" s="206"/>
      <c r="D252" s="206"/>
      <c r="E252" s="206"/>
      <c r="F252" s="207"/>
      <c r="G252" s="207"/>
      <c r="H252" s="207"/>
      <c r="I252" s="207"/>
      <c r="J252" s="207"/>
      <c r="K252" s="207"/>
      <c r="L252" s="207"/>
      <c r="M252" s="207"/>
      <c r="N252" s="207"/>
      <c r="O252" s="207"/>
      <c r="P252" s="207"/>
      <c r="Q252" s="207"/>
      <c r="R252" s="207"/>
      <c r="S252" s="207"/>
      <c r="T252" s="207"/>
      <c r="U252" s="207"/>
      <c r="V252" s="207"/>
      <c r="W252" s="207"/>
      <c r="X252" s="204" t="str">
        <f t="shared" si="7"/>
        <v/>
      </c>
      <c r="Y252" s="204"/>
      <c r="Z252" s="204"/>
      <c r="AA252" s="204"/>
      <c r="AB252" s="204"/>
      <c r="AC252" s="87"/>
      <c r="AD252" s="66"/>
      <c r="AE252" s="66"/>
      <c r="AF252" s="66"/>
      <c r="AG252" s="85"/>
      <c r="AH252" s="85"/>
      <c r="AI252" s="85"/>
      <c r="AJ252" s="85"/>
      <c r="AK252" s="88"/>
      <c r="AL252" s="88"/>
      <c r="AM252" s="85"/>
      <c r="AN252" s="85"/>
      <c r="AO252" s="85"/>
      <c r="AP252" s="85"/>
      <c r="AQ252" s="85"/>
      <c r="AR252" s="85"/>
      <c r="AS252" s="85"/>
      <c r="AT252" s="86"/>
      <c r="AU252" s="86"/>
      <c r="AV252" s="86"/>
      <c r="AW252" s="86"/>
      <c r="AX252" s="86"/>
      <c r="AY252" s="86"/>
      <c r="AZ252" s="86"/>
      <c r="BA252" s="86"/>
      <c r="BB252" s="86"/>
      <c r="BC252" s="86"/>
      <c r="BD252" s="86"/>
      <c r="BE252" s="86"/>
      <c r="BF252" s="86"/>
      <c r="BG252" s="86"/>
      <c r="BH252" s="86"/>
      <c r="BI252" s="86"/>
      <c r="BJ252" s="86"/>
      <c r="BK252" s="86"/>
      <c r="BL252" s="86"/>
      <c r="BM252" s="86"/>
      <c r="BN252" s="86"/>
      <c r="BO252" s="86"/>
      <c r="BP252" s="86"/>
      <c r="BQ252" s="86"/>
    </row>
    <row r="253" spans="1:69" s="67" customFormat="1" ht="18" customHeight="1" x14ac:dyDescent="0.2">
      <c r="A253" s="206" t="s">
        <v>60</v>
      </c>
      <c r="B253" s="206"/>
      <c r="C253" s="206"/>
      <c r="D253" s="206"/>
      <c r="E253" s="206"/>
      <c r="F253" s="207"/>
      <c r="G253" s="207"/>
      <c r="H253" s="207"/>
      <c r="I253" s="207"/>
      <c r="J253" s="207"/>
      <c r="K253" s="207"/>
      <c r="L253" s="207"/>
      <c r="M253" s="207"/>
      <c r="N253" s="207"/>
      <c r="O253" s="207"/>
      <c r="P253" s="207"/>
      <c r="Q253" s="207"/>
      <c r="R253" s="207"/>
      <c r="S253" s="207"/>
      <c r="T253" s="207"/>
      <c r="U253" s="207"/>
      <c r="V253" s="207"/>
      <c r="W253" s="207"/>
      <c r="X253" s="204" t="str">
        <f t="shared" si="7"/>
        <v/>
      </c>
      <c r="Y253" s="204"/>
      <c r="Z253" s="204"/>
      <c r="AA253" s="204"/>
      <c r="AB253" s="204"/>
      <c r="AC253" s="87"/>
      <c r="AD253" s="66"/>
      <c r="AE253" s="66"/>
      <c r="AF253" s="66"/>
      <c r="AG253" s="85"/>
      <c r="AH253" s="85"/>
      <c r="AI253" s="85"/>
      <c r="AJ253" s="85"/>
      <c r="AK253" s="88"/>
      <c r="AL253" s="88"/>
      <c r="AM253" s="85"/>
      <c r="AN253" s="85"/>
      <c r="AO253" s="85"/>
      <c r="AP253" s="85"/>
      <c r="AQ253" s="85"/>
      <c r="AR253" s="85"/>
      <c r="AS253" s="85"/>
      <c r="AT253" s="86"/>
      <c r="AU253" s="86"/>
      <c r="AV253" s="86"/>
      <c r="AW253" s="86"/>
      <c r="AX253" s="86"/>
      <c r="AY253" s="86"/>
      <c r="AZ253" s="86"/>
      <c r="BA253" s="86"/>
      <c r="BB253" s="86"/>
      <c r="BC253" s="86"/>
      <c r="BD253" s="86"/>
      <c r="BE253" s="86"/>
      <c r="BF253" s="86"/>
      <c r="BG253" s="86"/>
      <c r="BH253" s="86"/>
      <c r="BI253" s="86"/>
      <c r="BJ253" s="86"/>
      <c r="BK253" s="86"/>
      <c r="BL253" s="86"/>
      <c r="BM253" s="86"/>
      <c r="BN253" s="86"/>
      <c r="BO253" s="86"/>
      <c r="BP253" s="86"/>
      <c r="BQ253" s="86"/>
    </row>
    <row r="254" spans="1:69" s="67" customFormat="1" ht="18" customHeight="1" x14ac:dyDescent="0.2">
      <c r="A254" s="206" t="s">
        <v>61</v>
      </c>
      <c r="B254" s="206"/>
      <c r="C254" s="206"/>
      <c r="D254" s="206"/>
      <c r="E254" s="206"/>
      <c r="F254" s="207"/>
      <c r="G254" s="207"/>
      <c r="H254" s="207"/>
      <c r="I254" s="207"/>
      <c r="J254" s="207"/>
      <c r="K254" s="207"/>
      <c r="L254" s="207"/>
      <c r="M254" s="207"/>
      <c r="N254" s="207"/>
      <c r="O254" s="207"/>
      <c r="P254" s="207"/>
      <c r="Q254" s="207"/>
      <c r="R254" s="207"/>
      <c r="S254" s="207"/>
      <c r="T254" s="207"/>
      <c r="U254" s="207"/>
      <c r="V254" s="207"/>
      <c r="W254" s="207"/>
      <c r="X254" s="204" t="str">
        <f t="shared" si="7"/>
        <v/>
      </c>
      <c r="Y254" s="204"/>
      <c r="Z254" s="204"/>
      <c r="AA254" s="204"/>
      <c r="AB254" s="204"/>
      <c r="AC254" s="87"/>
      <c r="AD254" s="66"/>
      <c r="AE254" s="66"/>
      <c r="AF254" s="66"/>
      <c r="AG254" s="85"/>
      <c r="AH254" s="85"/>
      <c r="AI254" s="85"/>
      <c r="AJ254" s="85"/>
      <c r="AK254" s="88"/>
      <c r="AL254" s="88"/>
      <c r="AM254" s="85"/>
      <c r="AN254" s="85"/>
      <c r="AO254" s="85"/>
      <c r="AP254" s="85"/>
      <c r="AQ254" s="85"/>
      <c r="AR254" s="85"/>
      <c r="AS254" s="85"/>
      <c r="AT254" s="86"/>
      <c r="AU254" s="86"/>
      <c r="AV254" s="86"/>
      <c r="AW254" s="86"/>
      <c r="AX254" s="86"/>
      <c r="AY254" s="86"/>
      <c r="AZ254" s="86"/>
      <c r="BA254" s="86"/>
      <c r="BB254" s="86"/>
      <c r="BC254" s="86"/>
      <c r="BD254" s="86"/>
      <c r="BE254" s="86"/>
      <c r="BF254" s="86"/>
      <c r="BG254" s="86"/>
      <c r="BH254" s="86"/>
      <c r="BI254" s="86"/>
      <c r="BJ254" s="86"/>
      <c r="BK254" s="86"/>
      <c r="BL254" s="86"/>
      <c r="BM254" s="86"/>
      <c r="BN254" s="86"/>
      <c r="BO254" s="86"/>
      <c r="BP254" s="86"/>
      <c r="BQ254" s="86"/>
    </row>
    <row r="255" spans="1:69" s="67" customFormat="1" ht="18" customHeight="1" x14ac:dyDescent="0.2">
      <c r="A255" s="206" t="s">
        <v>62</v>
      </c>
      <c r="B255" s="206"/>
      <c r="C255" s="206"/>
      <c r="D255" s="206"/>
      <c r="E255" s="206"/>
      <c r="F255" s="207"/>
      <c r="G255" s="207"/>
      <c r="H255" s="207"/>
      <c r="I255" s="207"/>
      <c r="J255" s="207"/>
      <c r="K255" s="207"/>
      <c r="L255" s="207"/>
      <c r="M255" s="207"/>
      <c r="N255" s="207"/>
      <c r="O255" s="207"/>
      <c r="P255" s="207"/>
      <c r="Q255" s="207"/>
      <c r="R255" s="207"/>
      <c r="S255" s="207"/>
      <c r="T255" s="207"/>
      <c r="U255" s="207"/>
      <c r="V255" s="207"/>
      <c r="W255" s="207"/>
      <c r="X255" s="204" t="str">
        <f t="shared" si="7"/>
        <v/>
      </c>
      <c r="Y255" s="204"/>
      <c r="Z255" s="204"/>
      <c r="AA255" s="204"/>
      <c r="AB255" s="204"/>
      <c r="AC255" s="87"/>
      <c r="AD255" s="66"/>
      <c r="AE255" s="66"/>
      <c r="AF255" s="66"/>
      <c r="AG255" s="85"/>
      <c r="AH255" s="85"/>
      <c r="AI255" s="85"/>
      <c r="AJ255" s="85"/>
      <c r="AK255" s="88"/>
      <c r="AL255" s="88"/>
      <c r="AM255" s="85"/>
      <c r="AN255" s="85"/>
      <c r="AO255" s="85"/>
      <c r="AP255" s="85"/>
      <c r="AQ255" s="85"/>
      <c r="AR255" s="85"/>
      <c r="AS255" s="85"/>
      <c r="AT255" s="86"/>
      <c r="AU255" s="86"/>
      <c r="AV255" s="86"/>
      <c r="AW255" s="86"/>
      <c r="AX255" s="86"/>
      <c r="AY255" s="86"/>
      <c r="AZ255" s="86"/>
      <c r="BA255" s="86"/>
      <c r="BB255" s="86"/>
      <c r="BC255" s="86"/>
      <c r="BD255" s="86"/>
      <c r="BE255" s="86"/>
      <c r="BF255" s="86"/>
      <c r="BG255" s="86"/>
      <c r="BH255" s="86"/>
      <c r="BI255" s="86"/>
      <c r="BJ255" s="86"/>
      <c r="BK255" s="86"/>
      <c r="BL255" s="86"/>
      <c r="BM255" s="86"/>
      <c r="BN255" s="86"/>
      <c r="BO255" s="86"/>
      <c r="BP255" s="86"/>
      <c r="BQ255" s="86"/>
    </row>
    <row r="256" spans="1:69" s="67" customFormat="1" ht="18" customHeight="1" x14ac:dyDescent="0.2">
      <c r="A256" s="206" t="s">
        <v>63</v>
      </c>
      <c r="B256" s="206"/>
      <c r="C256" s="206"/>
      <c r="D256" s="206"/>
      <c r="E256" s="206"/>
      <c r="F256" s="207"/>
      <c r="G256" s="207"/>
      <c r="H256" s="207"/>
      <c r="I256" s="207"/>
      <c r="J256" s="207"/>
      <c r="K256" s="207"/>
      <c r="L256" s="207"/>
      <c r="M256" s="207"/>
      <c r="N256" s="207"/>
      <c r="O256" s="207"/>
      <c r="P256" s="207"/>
      <c r="Q256" s="207"/>
      <c r="R256" s="207"/>
      <c r="S256" s="207"/>
      <c r="T256" s="207"/>
      <c r="U256" s="207"/>
      <c r="V256" s="207"/>
      <c r="W256" s="207"/>
      <c r="X256" s="204" t="str">
        <f t="shared" si="7"/>
        <v/>
      </c>
      <c r="Y256" s="204"/>
      <c r="Z256" s="204"/>
      <c r="AA256" s="204"/>
      <c r="AB256" s="204"/>
      <c r="AC256" s="87"/>
      <c r="AD256" s="66"/>
      <c r="AE256" s="66"/>
      <c r="AF256" s="66"/>
      <c r="AG256" s="85"/>
      <c r="AH256" s="85"/>
      <c r="AI256" s="85"/>
      <c r="AJ256" s="85"/>
      <c r="AK256" s="88"/>
      <c r="AL256" s="88"/>
      <c r="AM256" s="85"/>
      <c r="AN256" s="85"/>
      <c r="AO256" s="85"/>
      <c r="AP256" s="85"/>
      <c r="AQ256" s="85"/>
      <c r="AR256" s="85"/>
      <c r="AS256" s="85"/>
      <c r="AT256" s="86"/>
      <c r="AU256" s="86"/>
      <c r="AV256" s="86"/>
      <c r="AW256" s="86"/>
      <c r="AX256" s="86"/>
      <c r="AY256" s="86"/>
      <c r="AZ256" s="86"/>
      <c r="BA256" s="86"/>
      <c r="BB256" s="86"/>
      <c r="BC256" s="86"/>
      <c r="BD256" s="86"/>
      <c r="BE256" s="86"/>
      <c r="BF256" s="86"/>
      <c r="BG256" s="86"/>
      <c r="BH256" s="86"/>
      <c r="BI256" s="86"/>
      <c r="BJ256" s="86"/>
      <c r="BK256" s="86"/>
      <c r="BL256" s="86"/>
      <c r="BM256" s="86"/>
      <c r="BN256" s="86"/>
      <c r="BO256" s="86"/>
      <c r="BP256" s="86"/>
      <c r="BQ256" s="86"/>
    </row>
    <row r="257" spans="1:69" s="67" customFormat="1" ht="18" customHeight="1" x14ac:dyDescent="0.2">
      <c r="A257" s="206" t="s">
        <v>64</v>
      </c>
      <c r="B257" s="206"/>
      <c r="C257" s="206"/>
      <c r="D257" s="206"/>
      <c r="E257" s="206"/>
      <c r="F257" s="207"/>
      <c r="G257" s="207"/>
      <c r="H257" s="207"/>
      <c r="I257" s="207"/>
      <c r="J257" s="207"/>
      <c r="K257" s="207"/>
      <c r="L257" s="207"/>
      <c r="M257" s="207"/>
      <c r="N257" s="207"/>
      <c r="O257" s="207"/>
      <c r="P257" s="207"/>
      <c r="Q257" s="207"/>
      <c r="R257" s="207"/>
      <c r="S257" s="207"/>
      <c r="T257" s="207"/>
      <c r="U257" s="207"/>
      <c r="V257" s="207"/>
      <c r="W257" s="207"/>
      <c r="X257" s="204" t="str">
        <f t="shared" si="7"/>
        <v/>
      </c>
      <c r="Y257" s="204"/>
      <c r="Z257" s="204"/>
      <c r="AA257" s="204"/>
      <c r="AB257" s="204"/>
      <c r="AC257" s="87"/>
      <c r="AD257" s="66"/>
      <c r="AE257" s="66"/>
      <c r="AF257" s="66"/>
      <c r="AG257" s="85"/>
      <c r="AH257" s="85"/>
      <c r="AI257" s="85"/>
      <c r="AJ257" s="85"/>
      <c r="AK257" s="88"/>
      <c r="AL257" s="88"/>
      <c r="AM257" s="85"/>
      <c r="AN257" s="85"/>
      <c r="AO257" s="85"/>
      <c r="AP257" s="85"/>
      <c r="AQ257" s="85"/>
      <c r="AR257" s="85"/>
      <c r="AS257" s="85"/>
      <c r="AT257" s="86"/>
      <c r="AU257" s="86"/>
      <c r="AV257" s="86"/>
      <c r="AW257" s="86"/>
      <c r="AX257" s="86"/>
      <c r="AY257" s="86"/>
      <c r="AZ257" s="86"/>
      <c r="BA257" s="86"/>
      <c r="BB257" s="86"/>
      <c r="BC257" s="86"/>
      <c r="BD257" s="86"/>
      <c r="BE257" s="86"/>
      <c r="BF257" s="86"/>
      <c r="BG257" s="86"/>
      <c r="BH257" s="86"/>
      <c r="BI257" s="86"/>
      <c r="BJ257" s="86"/>
      <c r="BK257" s="86"/>
      <c r="BL257" s="86"/>
      <c r="BM257" s="86"/>
      <c r="BN257" s="86"/>
      <c r="BO257" s="86"/>
      <c r="BP257" s="86"/>
      <c r="BQ257" s="86"/>
    </row>
    <row r="258" spans="1:69" s="67" customFormat="1" ht="18" customHeight="1" x14ac:dyDescent="0.2">
      <c r="A258" s="206" t="s">
        <v>65</v>
      </c>
      <c r="B258" s="206"/>
      <c r="C258" s="206"/>
      <c r="D258" s="206"/>
      <c r="E258" s="206"/>
      <c r="F258" s="207"/>
      <c r="G258" s="207"/>
      <c r="H258" s="207"/>
      <c r="I258" s="207"/>
      <c r="J258" s="207"/>
      <c r="K258" s="207"/>
      <c r="L258" s="207"/>
      <c r="M258" s="207"/>
      <c r="N258" s="207"/>
      <c r="O258" s="207"/>
      <c r="P258" s="207"/>
      <c r="Q258" s="207"/>
      <c r="R258" s="207"/>
      <c r="S258" s="207"/>
      <c r="T258" s="207"/>
      <c r="U258" s="207"/>
      <c r="V258" s="207"/>
      <c r="W258" s="207"/>
      <c r="X258" s="204" t="str">
        <f t="shared" si="7"/>
        <v/>
      </c>
      <c r="Y258" s="204"/>
      <c r="Z258" s="204"/>
      <c r="AA258" s="204"/>
      <c r="AB258" s="204"/>
      <c r="AC258" s="87"/>
      <c r="AD258" s="66"/>
      <c r="AE258" s="66"/>
      <c r="AF258" s="66"/>
      <c r="AG258" s="85"/>
      <c r="AH258" s="85"/>
      <c r="AI258" s="85"/>
      <c r="AJ258" s="85"/>
      <c r="AK258" s="88"/>
      <c r="AL258" s="88"/>
      <c r="AM258" s="85"/>
      <c r="AN258" s="85"/>
      <c r="AO258" s="85"/>
      <c r="AP258" s="85"/>
      <c r="AQ258" s="85"/>
      <c r="AR258" s="85"/>
      <c r="AS258" s="85"/>
      <c r="AT258" s="86"/>
      <c r="AU258" s="86"/>
      <c r="AV258" s="86"/>
      <c r="AW258" s="86"/>
      <c r="AX258" s="86"/>
      <c r="AY258" s="86"/>
      <c r="AZ258" s="86"/>
      <c r="BA258" s="86"/>
      <c r="BB258" s="86"/>
      <c r="BC258" s="86"/>
      <c r="BD258" s="86"/>
      <c r="BE258" s="86"/>
      <c r="BF258" s="86"/>
      <c r="BG258" s="86"/>
      <c r="BH258" s="86"/>
      <c r="BI258" s="86"/>
      <c r="BJ258" s="86"/>
      <c r="BK258" s="86"/>
      <c r="BL258" s="86"/>
      <c r="BM258" s="86"/>
      <c r="BN258" s="86"/>
      <c r="BO258" s="86"/>
      <c r="BP258" s="86"/>
      <c r="BQ258" s="86"/>
    </row>
    <row r="259" spans="1:69" s="67" customFormat="1" ht="18" customHeight="1" x14ac:dyDescent="0.2">
      <c r="A259" s="203" t="s">
        <v>66</v>
      </c>
      <c r="B259" s="203"/>
      <c r="C259" s="203"/>
      <c r="D259" s="203"/>
      <c r="E259" s="203"/>
      <c r="F259" s="203"/>
      <c r="G259" s="203"/>
      <c r="H259" s="203"/>
      <c r="I259" s="203"/>
      <c r="J259" s="203"/>
      <c r="K259" s="203"/>
      <c r="L259" s="203"/>
      <c r="M259" s="203"/>
      <c r="N259" s="203"/>
      <c r="O259" s="203"/>
      <c r="P259" s="203"/>
      <c r="Q259" s="203"/>
      <c r="R259" s="203"/>
      <c r="S259" s="203"/>
      <c r="T259" s="203"/>
      <c r="U259" s="203"/>
      <c r="V259" s="203"/>
      <c r="W259" s="203"/>
      <c r="X259" s="204" t="str">
        <f>IF(SUM(X247:AB258)=0,"",SUM(X247:AB258))</f>
        <v/>
      </c>
      <c r="Y259" s="204"/>
      <c r="Z259" s="204"/>
      <c r="AA259" s="204"/>
      <c r="AB259" s="204"/>
      <c r="AC259" s="89"/>
      <c r="AD259" s="66"/>
      <c r="AE259" s="66"/>
      <c r="AF259" s="66"/>
      <c r="AK259" s="90"/>
      <c r="AL259" s="90"/>
      <c r="AM259" s="90"/>
      <c r="AN259" s="90"/>
    </row>
    <row r="260" spans="1:69" s="67" customFormat="1" ht="18" customHeight="1" x14ac:dyDescent="0.2">
      <c r="A260" s="203" t="s">
        <v>87</v>
      </c>
      <c r="B260" s="203"/>
      <c r="C260" s="203"/>
      <c r="D260" s="203"/>
      <c r="E260" s="203"/>
      <c r="F260" s="203"/>
      <c r="G260" s="203"/>
      <c r="H260" s="203"/>
      <c r="I260" s="203"/>
      <c r="J260" s="203"/>
      <c r="K260" s="203"/>
      <c r="L260" s="203"/>
      <c r="M260" s="203"/>
      <c r="N260" s="203"/>
      <c r="O260" s="203"/>
      <c r="P260" s="203"/>
      <c r="Q260" s="203"/>
      <c r="R260" s="203"/>
      <c r="S260" s="203"/>
      <c r="T260" s="203"/>
      <c r="U260" s="203"/>
      <c r="V260" s="203"/>
      <c r="W260" s="203"/>
      <c r="X260" s="204" t="str">
        <f>IFERROR(ROUND(X259*0.22,2),"")</f>
        <v/>
      </c>
      <c r="Y260" s="204"/>
      <c r="Z260" s="204"/>
      <c r="AA260" s="204"/>
      <c r="AB260" s="204"/>
      <c r="AC260" s="89"/>
      <c r="AD260" s="66"/>
      <c r="AE260" s="66"/>
      <c r="AF260" s="66"/>
      <c r="AG260" s="90"/>
      <c r="AH260" s="90"/>
      <c r="AI260" s="90"/>
      <c r="AJ260" s="90"/>
    </row>
    <row r="261" spans="1:69" s="67" customFormat="1" ht="18" customHeight="1" x14ac:dyDescent="0.2">
      <c r="A261" s="203" t="s">
        <v>67</v>
      </c>
      <c r="B261" s="203"/>
      <c r="C261" s="203"/>
      <c r="D261" s="203"/>
      <c r="E261" s="203"/>
      <c r="F261" s="203"/>
      <c r="G261" s="203"/>
      <c r="H261" s="203"/>
      <c r="I261" s="203"/>
      <c r="J261" s="203"/>
      <c r="K261" s="203"/>
      <c r="L261" s="203"/>
      <c r="M261" s="203"/>
      <c r="N261" s="203"/>
      <c r="O261" s="203"/>
      <c r="P261" s="203"/>
      <c r="Q261" s="203"/>
      <c r="R261" s="203"/>
      <c r="S261" s="203"/>
      <c r="T261" s="203"/>
      <c r="U261" s="203"/>
      <c r="V261" s="203"/>
      <c r="W261" s="203"/>
      <c r="X261" s="204" t="str">
        <f>IFERROR(ROUND(X259*0.01,2),"")</f>
        <v/>
      </c>
      <c r="Y261" s="204"/>
      <c r="Z261" s="204"/>
      <c r="AA261" s="204"/>
      <c r="AB261" s="204"/>
      <c r="AC261" s="89"/>
      <c r="AD261" s="66"/>
      <c r="AE261" s="66"/>
      <c r="AF261" s="66"/>
      <c r="AG261" s="90"/>
      <c r="AH261" s="90"/>
      <c r="AI261" s="90"/>
      <c r="AJ261" s="90"/>
      <c r="AK261" s="90"/>
      <c r="AL261" s="90"/>
      <c r="AM261" s="90"/>
      <c r="AN261" s="90"/>
      <c r="AO261" s="90"/>
    </row>
    <row r="262" spans="1:69" s="67" customFormat="1" ht="18" customHeight="1" x14ac:dyDescent="0.2">
      <c r="A262" s="203" t="s">
        <v>33</v>
      </c>
      <c r="B262" s="203"/>
      <c r="C262" s="203"/>
      <c r="D262" s="203"/>
      <c r="E262" s="203"/>
      <c r="F262" s="203"/>
      <c r="G262" s="203"/>
      <c r="H262" s="203"/>
      <c r="I262" s="203"/>
      <c r="J262" s="203"/>
      <c r="K262" s="203"/>
      <c r="L262" s="203"/>
      <c r="M262" s="203"/>
      <c r="N262" s="203"/>
      <c r="O262" s="203"/>
      <c r="P262" s="203"/>
      <c r="Q262" s="203"/>
      <c r="R262" s="203"/>
      <c r="S262" s="203"/>
      <c r="T262" s="203"/>
      <c r="U262" s="203"/>
      <c r="V262" s="203"/>
      <c r="W262" s="203"/>
      <c r="X262" s="204" t="str">
        <f>IF(SUM(X259:AB261)=0,"",SUM(X259:AB261))</f>
        <v/>
      </c>
      <c r="Y262" s="204"/>
      <c r="Z262" s="204"/>
      <c r="AA262" s="204"/>
      <c r="AB262" s="204"/>
      <c r="AC262" s="89"/>
      <c r="AD262" s="66"/>
      <c r="AE262" s="66"/>
      <c r="AF262" s="66"/>
      <c r="AG262" s="90"/>
      <c r="AH262" s="90"/>
      <c r="AI262" s="90"/>
      <c r="AJ262" s="90"/>
      <c r="AK262" s="90"/>
      <c r="AL262" s="90"/>
      <c r="AM262" s="90"/>
      <c r="AN262" s="90"/>
      <c r="AO262" s="90"/>
    </row>
    <row r="263" spans="1:69" s="67" customFormat="1" ht="9" customHeight="1" x14ac:dyDescent="0.2">
      <c r="N263" s="94"/>
      <c r="O263" s="89"/>
      <c r="P263" s="89"/>
      <c r="Q263" s="89"/>
      <c r="R263" s="89"/>
      <c r="S263" s="95"/>
      <c r="T263" s="95"/>
      <c r="U263" s="95"/>
      <c r="V263" s="95"/>
      <c r="W263" s="95"/>
      <c r="X263" s="95"/>
      <c r="Y263" s="95"/>
      <c r="Z263" s="95"/>
      <c r="AA263" s="90"/>
      <c r="AB263" s="90"/>
      <c r="AC263" s="89"/>
      <c r="AD263" s="66"/>
      <c r="AE263" s="66"/>
      <c r="AF263" s="66"/>
      <c r="AG263" s="90"/>
      <c r="AH263" s="90"/>
      <c r="AI263" s="90"/>
      <c r="AJ263" s="90"/>
      <c r="AK263" s="90"/>
      <c r="AL263" s="90"/>
      <c r="AM263" s="90"/>
      <c r="AN263" s="90"/>
      <c r="AO263" s="90"/>
    </row>
    <row r="264" spans="1:69" ht="15" customHeight="1" x14ac:dyDescent="0.2">
      <c r="A264" s="92" t="s">
        <v>71</v>
      </c>
      <c r="B264" s="82"/>
      <c r="C264" s="82"/>
      <c r="D264" s="82"/>
      <c r="E264" s="82"/>
      <c r="F264" s="82"/>
      <c r="G264" s="82"/>
      <c r="H264" s="82"/>
      <c r="I264" s="82"/>
      <c r="J264" s="82"/>
      <c r="K264" s="82"/>
      <c r="L264" s="82"/>
      <c r="M264" s="82"/>
      <c r="N264" s="82"/>
      <c r="O264" s="82"/>
      <c r="P264" s="82"/>
      <c r="R264" s="82"/>
      <c r="T264" s="82"/>
      <c r="V264" s="82"/>
      <c r="W264" s="82"/>
      <c r="X264" s="82"/>
      <c r="Y264" s="82"/>
      <c r="Z264" s="82"/>
      <c r="AA264" s="82"/>
      <c r="AB264" s="93" t="s">
        <v>72</v>
      </c>
      <c r="AC264" s="82"/>
      <c r="AD264" s="82"/>
    </row>
    <row r="265" spans="1:69" ht="9" customHeight="1" x14ac:dyDescent="0.2">
      <c r="A265" s="82"/>
      <c r="B265" s="82"/>
      <c r="C265" s="82"/>
      <c r="D265" s="82"/>
      <c r="E265" s="82"/>
      <c r="F265" s="82"/>
      <c r="G265" s="82"/>
      <c r="H265" s="82"/>
      <c r="I265" s="82"/>
      <c r="J265" s="82"/>
      <c r="K265" s="82"/>
      <c r="L265" s="82"/>
      <c r="M265" s="82"/>
      <c r="N265" s="82"/>
      <c r="O265" s="82"/>
      <c r="P265" s="82"/>
      <c r="Q265" s="82"/>
      <c r="R265" s="82"/>
      <c r="T265" s="82"/>
      <c r="V265" s="82"/>
      <c r="W265" s="82"/>
      <c r="X265" s="82"/>
      <c r="Y265" s="82"/>
      <c r="Z265" s="82"/>
      <c r="AA265" s="82"/>
      <c r="AB265" s="82"/>
      <c r="AC265" s="82"/>
      <c r="AD265" s="82"/>
    </row>
    <row r="266" spans="1:69" ht="18" customHeight="1" x14ac:dyDescent="0.2">
      <c r="A266" s="208">
        <f>Finanzierungsplan!S48</f>
        <v>2028</v>
      </c>
      <c r="B266" s="208"/>
    </row>
    <row r="267" spans="1:69" s="67" customFormat="1" ht="18" customHeight="1" x14ac:dyDescent="0.2">
      <c r="A267" s="209" t="s">
        <v>48</v>
      </c>
      <c r="B267" s="209"/>
      <c r="C267" s="209"/>
      <c r="D267" s="209"/>
      <c r="E267" s="209"/>
      <c r="F267" s="210" t="s">
        <v>82</v>
      </c>
      <c r="G267" s="210"/>
      <c r="H267" s="210"/>
      <c r="I267" s="210"/>
      <c r="J267" s="210"/>
      <c r="K267" s="210" t="s">
        <v>73</v>
      </c>
      <c r="L267" s="210"/>
      <c r="M267" s="210"/>
      <c r="N267" s="210"/>
      <c r="O267" s="210"/>
      <c r="P267" s="210"/>
      <c r="Q267" s="210"/>
      <c r="R267" s="210"/>
      <c r="S267" s="210" t="s">
        <v>74</v>
      </c>
      <c r="T267" s="210"/>
      <c r="U267" s="210"/>
      <c r="V267" s="210"/>
      <c r="W267" s="210"/>
      <c r="X267" s="210" t="s">
        <v>115</v>
      </c>
      <c r="Y267" s="210"/>
      <c r="Z267" s="210"/>
      <c r="AA267" s="210"/>
      <c r="AB267" s="210"/>
      <c r="AC267" s="84"/>
      <c r="AD267" s="66"/>
      <c r="AE267" s="66"/>
      <c r="AF267" s="66"/>
      <c r="AG267" s="85"/>
      <c r="AH267" s="85"/>
      <c r="AI267" s="85"/>
      <c r="AJ267" s="85"/>
      <c r="AK267" s="85"/>
      <c r="AL267" s="85"/>
      <c r="AM267" s="85"/>
      <c r="AN267" s="85"/>
      <c r="AO267" s="85"/>
      <c r="AP267" s="85"/>
      <c r="AQ267" s="85"/>
      <c r="AR267" s="85"/>
      <c r="AS267" s="85"/>
      <c r="AT267" s="86"/>
      <c r="AU267" s="86"/>
      <c r="AV267" s="86"/>
      <c r="AW267" s="86"/>
      <c r="AX267" s="86"/>
      <c r="AY267" s="86"/>
      <c r="AZ267" s="86"/>
      <c r="BA267" s="86"/>
      <c r="BB267" s="86"/>
      <c r="BC267" s="86"/>
      <c r="BD267" s="86"/>
      <c r="BE267" s="86"/>
      <c r="BF267" s="86"/>
      <c r="BG267" s="86"/>
      <c r="BH267" s="86"/>
      <c r="BI267" s="86"/>
      <c r="BJ267" s="86"/>
      <c r="BK267" s="86"/>
      <c r="BL267" s="86"/>
      <c r="BM267" s="86"/>
      <c r="BN267" s="86"/>
      <c r="BO267" s="86"/>
      <c r="BP267" s="86"/>
      <c r="BQ267" s="86"/>
    </row>
    <row r="268" spans="1:69" s="67" customFormat="1" ht="18" customHeight="1" x14ac:dyDescent="0.2">
      <c r="A268" s="209"/>
      <c r="B268" s="209"/>
      <c r="C268" s="209"/>
      <c r="D268" s="209"/>
      <c r="E268" s="209"/>
      <c r="F268" s="210"/>
      <c r="G268" s="210"/>
      <c r="H268" s="210"/>
      <c r="I268" s="210"/>
      <c r="J268" s="210"/>
      <c r="K268" s="210"/>
      <c r="L268" s="210"/>
      <c r="M268" s="210"/>
      <c r="N268" s="210"/>
      <c r="O268" s="210"/>
      <c r="P268" s="210"/>
      <c r="Q268" s="210"/>
      <c r="R268" s="210"/>
      <c r="S268" s="210"/>
      <c r="T268" s="210"/>
      <c r="U268" s="210"/>
      <c r="V268" s="210"/>
      <c r="W268" s="210"/>
      <c r="X268" s="210"/>
      <c r="Y268" s="210"/>
      <c r="Z268" s="210"/>
      <c r="AA268" s="210"/>
      <c r="AB268" s="210"/>
      <c r="AC268" s="84"/>
      <c r="AD268" s="66"/>
      <c r="AE268" s="66"/>
      <c r="AF268" s="66"/>
      <c r="AG268" s="85"/>
      <c r="AH268" s="85"/>
      <c r="AI268" s="85"/>
      <c r="AJ268" s="85"/>
      <c r="AK268" s="85"/>
      <c r="AL268" s="85"/>
      <c r="AM268" s="85"/>
      <c r="AN268" s="85"/>
      <c r="AO268" s="85"/>
      <c r="AP268" s="85"/>
      <c r="AQ268" s="85"/>
      <c r="AR268" s="85"/>
      <c r="AS268" s="85"/>
      <c r="AT268" s="86"/>
      <c r="AU268" s="86"/>
      <c r="AV268" s="86"/>
      <c r="AW268" s="86"/>
      <c r="AX268" s="86"/>
      <c r="AY268" s="86"/>
      <c r="AZ268" s="86"/>
      <c r="BA268" s="86"/>
      <c r="BB268" s="86"/>
      <c r="BC268" s="86"/>
      <c r="BD268" s="86"/>
      <c r="BE268" s="86"/>
      <c r="BF268" s="86"/>
      <c r="BG268" s="86"/>
      <c r="BH268" s="86"/>
      <c r="BI268" s="86"/>
      <c r="BJ268" s="86"/>
      <c r="BK268" s="86"/>
      <c r="BL268" s="86"/>
      <c r="BM268" s="86"/>
      <c r="BN268" s="86"/>
      <c r="BO268" s="86"/>
      <c r="BP268" s="86"/>
      <c r="BQ268" s="86"/>
    </row>
    <row r="269" spans="1:69" s="67" customFormat="1" ht="18" customHeight="1" x14ac:dyDescent="0.2">
      <c r="A269" s="206" t="s">
        <v>54</v>
      </c>
      <c r="B269" s="206"/>
      <c r="C269" s="206"/>
      <c r="D269" s="206"/>
      <c r="E269" s="206"/>
      <c r="F269" s="207"/>
      <c r="G269" s="207"/>
      <c r="H269" s="207"/>
      <c r="I269" s="207"/>
      <c r="J269" s="207"/>
      <c r="K269" s="207"/>
      <c r="L269" s="207"/>
      <c r="M269" s="207"/>
      <c r="N269" s="207"/>
      <c r="O269" s="207"/>
      <c r="P269" s="207"/>
      <c r="Q269" s="207"/>
      <c r="R269" s="207"/>
      <c r="S269" s="207"/>
      <c r="T269" s="207"/>
      <c r="U269" s="207"/>
      <c r="V269" s="207"/>
      <c r="W269" s="207"/>
      <c r="X269" s="204" t="str">
        <f>IF(OR($M$213="",$M$205="",SUM(F269:W269)=0),"",IFERROR(ROUND((F269+K269+S269)*$M$213/$M$205,2),""))</f>
        <v/>
      </c>
      <c r="Y269" s="204"/>
      <c r="Z269" s="204"/>
      <c r="AA269" s="204"/>
      <c r="AB269" s="204"/>
      <c r="AC269" s="87"/>
      <c r="AD269" s="66"/>
      <c r="AE269" s="66"/>
      <c r="AF269" s="66"/>
      <c r="AG269" s="85"/>
      <c r="AH269" s="85"/>
      <c r="AI269" s="85"/>
      <c r="AJ269" s="85"/>
      <c r="AK269" s="88"/>
      <c r="AL269" s="88"/>
      <c r="AM269" s="85"/>
      <c r="AN269" s="85"/>
      <c r="AO269" s="85"/>
      <c r="AP269" s="85"/>
      <c r="AQ269" s="85"/>
      <c r="AR269" s="85"/>
      <c r="AS269" s="85"/>
      <c r="AT269" s="86"/>
      <c r="AU269" s="86"/>
      <c r="AV269" s="86"/>
      <c r="AW269" s="86"/>
      <c r="AX269" s="86"/>
      <c r="AY269" s="86"/>
      <c r="AZ269" s="86"/>
      <c r="BA269" s="86"/>
      <c r="BB269" s="86"/>
      <c r="BC269" s="86"/>
      <c r="BD269" s="86"/>
      <c r="BE269" s="86"/>
      <c r="BF269" s="86"/>
      <c r="BG269" s="86"/>
      <c r="BH269" s="86"/>
      <c r="BI269" s="86"/>
      <c r="BJ269" s="86"/>
      <c r="BK269" s="86"/>
      <c r="BL269" s="86"/>
      <c r="BM269" s="86"/>
      <c r="BN269" s="86"/>
      <c r="BO269" s="86"/>
      <c r="BP269" s="86"/>
      <c r="BQ269" s="86"/>
    </row>
    <row r="270" spans="1:69" s="67" customFormat="1" ht="18" customHeight="1" x14ac:dyDescent="0.2">
      <c r="A270" s="206" t="s">
        <v>55</v>
      </c>
      <c r="B270" s="206"/>
      <c r="C270" s="206"/>
      <c r="D270" s="206"/>
      <c r="E270" s="206"/>
      <c r="F270" s="207"/>
      <c r="G270" s="207"/>
      <c r="H270" s="207"/>
      <c r="I270" s="207"/>
      <c r="J270" s="207"/>
      <c r="K270" s="207"/>
      <c r="L270" s="207"/>
      <c r="M270" s="207"/>
      <c r="N270" s="207"/>
      <c r="O270" s="207"/>
      <c r="P270" s="207"/>
      <c r="Q270" s="207"/>
      <c r="R270" s="207"/>
      <c r="S270" s="207"/>
      <c r="T270" s="207"/>
      <c r="U270" s="207"/>
      <c r="V270" s="207"/>
      <c r="W270" s="207"/>
      <c r="X270" s="204" t="str">
        <f t="shared" ref="X270:X280" si="8">IF(OR($M$213="",$M$205="",SUM(F270:W270)=0),"",IFERROR(ROUND((F270+K270+S270)*$M$213/$M$205,2),""))</f>
        <v/>
      </c>
      <c r="Y270" s="204"/>
      <c r="Z270" s="204"/>
      <c r="AA270" s="204"/>
      <c r="AB270" s="204"/>
      <c r="AC270" s="87"/>
      <c r="AD270" s="66"/>
      <c r="AE270" s="66"/>
      <c r="AF270" s="66"/>
      <c r="AG270" s="85"/>
      <c r="AH270" s="85"/>
      <c r="AI270" s="85"/>
      <c r="AJ270" s="85"/>
      <c r="AK270" s="88"/>
      <c r="AL270" s="88"/>
      <c r="AM270" s="85"/>
      <c r="AN270" s="85"/>
      <c r="AO270" s="85"/>
      <c r="AP270" s="85"/>
      <c r="AQ270" s="85"/>
      <c r="AR270" s="85"/>
      <c r="AS270" s="85"/>
      <c r="AT270" s="86"/>
      <c r="AU270" s="86"/>
      <c r="AV270" s="86"/>
      <c r="AW270" s="86"/>
      <c r="AX270" s="86"/>
      <c r="AY270" s="86"/>
      <c r="AZ270" s="86"/>
      <c r="BA270" s="86"/>
      <c r="BB270" s="86"/>
      <c r="BC270" s="86"/>
      <c r="BD270" s="86"/>
      <c r="BE270" s="86"/>
      <c r="BF270" s="86"/>
      <c r="BG270" s="86"/>
      <c r="BH270" s="86"/>
      <c r="BI270" s="86"/>
      <c r="BJ270" s="86"/>
      <c r="BK270" s="86"/>
      <c r="BL270" s="86"/>
      <c r="BM270" s="86"/>
      <c r="BN270" s="86"/>
      <c r="BO270" s="86"/>
      <c r="BP270" s="86"/>
      <c r="BQ270" s="86"/>
    </row>
    <row r="271" spans="1:69" s="67" customFormat="1" ht="18" customHeight="1" x14ac:dyDescent="0.2">
      <c r="A271" s="206" t="s">
        <v>56</v>
      </c>
      <c r="B271" s="206"/>
      <c r="C271" s="206"/>
      <c r="D271" s="206"/>
      <c r="E271" s="206"/>
      <c r="F271" s="207"/>
      <c r="G271" s="207"/>
      <c r="H271" s="207"/>
      <c r="I271" s="207"/>
      <c r="J271" s="207"/>
      <c r="K271" s="207"/>
      <c r="L271" s="207"/>
      <c r="M271" s="207"/>
      <c r="N271" s="207"/>
      <c r="O271" s="207"/>
      <c r="P271" s="207"/>
      <c r="Q271" s="207"/>
      <c r="R271" s="207"/>
      <c r="S271" s="207"/>
      <c r="T271" s="207"/>
      <c r="U271" s="207"/>
      <c r="V271" s="207"/>
      <c r="W271" s="207"/>
      <c r="X271" s="204" t="str">
        <f t="shared" si="8"/>
        <v/>
      </c>
      <c r="Y271" s="204"/>
      <c r="Z271" s="204"/>
      <c r="AA271" s="204"/>
      <c r="AB271" s="204"/>
      <c r="AC271" s="87"/>
      <c r="AD271" s="66"/>
      <c r="AE271" s="66"/>
      <c r="AF271" s="66"/>
      <c r="AG271" s="85"/>
      <c r="AH271" s="85"/>
      <c r="AI271" s="85"/>
      <c r="AJ271" s="85"/>
      <c r="AK271" s="88"/>
      <c r="AL271" s="88"/>
      <c r="AM271" s="85"/>
      <c r="AN271" s="85"/>
      <c r="AO271" s="85"/>
      <c r="AP271" s="85"/>
      <c r="AQ271" s="85"/>
      <c r="AR271" s="85"/>
      <c r="AS271" s="85"/>
      <c r="AT271" s="86"/>
      <c r="AU271" s="86"/>
      <c r="AV271" s="86"/>
      <c r="AW271" s="86"/>
      <c r="AX271" s="86"/>
      <c r="AY271" s="86"/>
      <c r="AZ271" s="86"/>
      <c r="BA271" s="86"/>
      <c r="BB271" s="86"/>
      <c r="BC271" s="86"/>
      <c r="BD271" s="86"/>
      <c r="BE271" s="86"/>
      <c r="BF271" s="86"/>
      <c r="BG271" s="86"/>
      <c r="BH271" s="86"/>
      <c r="BI271" s="86"/>
      <c r="BJ271" s="86"/>
      <c r="BK271" s="86"/>
      <c r="BL271" s="86"/>
      <c r="BM271" s="86"/>
      <c r="BN271" s="86"/>
      <c r="BO271" s="86"/>
      <c r="BP271" s="86"/>
      <c r="BQ271" s="86"/>
    </row>
    <row r="272" spans="1:69" s="67" customFormat="1" ht="18" customHeight="1" x14ac:dyDescent="0.2">
      <c r="A272" s="206" t="s">
        <v>57</v>
      </c>
      <c r="B272" s="206"/>
      <c r="C272" s="206"/>
      <c r="D272" s="206"/>
      <c r="E272" s="206"/>
      <c r="F272" s="207"/>
      <c r="G272" s="207"/>
      <c r="H272" s="207"/>
      <c r="I272" s="207"/>
      <c r="J272" s="207"/>
      <c r="K272" s="207"/>
      <c r="L272" s="207"/>
      <c r="M272" s="207"/>
      <c r="N272" s="207"/>
      <c r="O272" s="207"/>
      <c r="P272" s="207"/>
      <c r="Q272" s="207"/>
      <c r="R272" s="207"/>
      <c r="S272" s="207"/>
      <c r="T272" s="207"/>
      <c r="U272" s="207"/>
      <c r="V272" s="207"/>
      <c r="W272" s="207"/>
      <c r="X272" s="204" t="str">
        <f t="shared" si="8"/>
        <v/>
      </c>
      <c r="Y272" s="204"/>
      <c r="Z272" s="204"/>
      <c r="AA272" s="204"/>
      <c r="AB272" s="204"/>
      <c r="AC272" s="87"/>
      <c r="AD272" s="66"/>
      <c r="AE272" s="66"/>
      <c r="AF272" s="66"/>
      <c r="AG272" s="85"/>
      <c r="AH272" s="85"/>
      <c r="AI272" s="85"/>
      <c r="AJ272" s="85"/>
      <c r="AK272" s="88"/>
      <c r="AL272" s="88"/>
      <c r="AM272" s="85"/>
      <c r="AN272" s="85"/>
      <c r="AO272" s="85"/>
      <c r="AP272" s="85"/>
      <c r="AQ272" s="85"/>
      <c r="AR272" s="85"/>
      <c r="AS272" s="85"/>
      <c r="AT272" s="86"/>
      <c r="AU272" s="86"/>
      <c r="AV272" s="86"/>
      <c r="AW272" s="86"/>
      <c r="AX272" s="86"/>
      <c r="AY272" s="86"/>
      <c r="AZ272" s="86"/>
      <c r="BA272" s="86"/>
      <c r="BB272" s="86"/>
      <c r="BC272" s="86"/>
      <c r="BD272" s="86"/>
      <c r="BE272" s="86"/>
      <c r="BF272" s="86"/>
      <c r="BG272" s="86"/>
      <c r="BH272" s="86"/>
      <c r="BI272" s="86"/>
      <c r="BJ272" s="86"/>
      <c r="BK272" s="86"/>
      <c r="BL272" s="86"/>
      <c r="BM272" s="86"/>
      <c r="BN272" s="86"/>
      <c r="BO272" s="86"/>
      <c r="BP272" s="86"/>
      <c r="BQ272" s="86"/>
    </row>
    <row r="273" spans="1:69" s="67" customFormat="1" ht="18" customHeight="1" x14ac:dyDescent="0.2">
      <c r="A273" s="206" t="s">
        <v>58</v>
      </c>
      <c r="B273" s="206"/>
      <c r="C273" s="206"/>
      <c r="D273" s="206"/>
      <c r="E273" s="206"/>
      <c r="F273" s="207"/>
      <c r="G273" s="207"/>
      <c r="H273" s="207"/>
      <c r="I273" s="207"/>
      <c r="J273" s="207"/>
      <c r="K273" s="207"/>
      <c r="L273" s="207"/>
      <c r="M273" s="207"/>
      <c r="N273" s="207"/>
      <c r="O273" s="207"/>
      <c r="P273" s="207"/>
      <c r="Q273" s="207"/>
      <c r="R273" s="207"/>
      <c r="S273" s="207"/>
      <c r="T273" s="207"/>
      <c r="U273" s="207"/>
      <c r="V273" s="207"/>
      <c r="W273" s="207"/>
      <c r="X273" s="204" t="str">
        <f t="shared" si="8"/>
        <v/>
      </c>
      <c r="Y273" s="204"/>
      <c r="Z273" s="204"/>
      <c r="AA273" s="204"/>
      <c r="AB273" s="204"/>
      <c r="AC273" s="87"/>
      <c r="AD273" s="66"/>
      <c r="AE273" s="66"/>
      <c r="AF273" s="66"/>
      <c r="AG273" s="85"/>
      <c r="AH273" s="85"/>
      <c r="AI273" s="85"/>
      <c r="AJ273" s="85"/>
      <c r="AK273" s="88"/>
      <c r="AL273" s="88"/>
      <c r="AM273" s="85"/>
      <c r="AN273" s="85"/>
      <c r="AO273" s="85"/>
      <c r="AP273" s="85"/>
      <c r="AQ273" s="85"/>
      <c r="AR273" s="85"/>
      <c r="AS273" s="85"/>
      <c r="AT273" s="86"/>
      <c r="AU273" s="86"/>
      <c r="AV273" s="86"/>
      <c r="AW273" s="86"/>
      <c r="AX273" s="86"/>
      <c r="AY273" s="86"/>
      <c r="AZ273" s="86"/>
      <c r="BA273" s="86"/>
      <c r="BB273" s="86"/>
      <c r="BC273" s="86"/>
      <c r="BD273" s="86"/>
      <c r="BE273" s="86"/>
      <c r="BF273" s="86"/>
      <c r="BG273" s="86"/>
      <c r="BH273" s="86"/>
      <c r="BI273" s="86"/>
      <c r="BJ273" s="86"/>
      <c r="BK273" s="86"/>
      <c r="BL273" s="86"/>
      <c r="BM273" s="86"/>
      <c r="BN273" s="86"/>
      <c r="BO273" s="86"/>
      <c r="BP273" s="86"/>
      <c r="BQ273" s="86"/>
    </row>
    <row r="274" spans="1:69" s="67" customFormat="1" ht="18" customHeight="1" x14ac:dyDescent="0.2">
      <c r="A274" s="206" t="s">
        <v>59</v>
      </c>
      <c r="B274" s="206"/>
      <c r="C274" s="206"/>
      <c r="D274" s="206"/>
      <c r="E274" s="206"/>
      <c r="F274" s="207"/>
      <c r="G274" s="207"/>
      <c r="H274" s="207"/>
      <c r="I274" s="207"/>
      <c r="J274" s="207"/>
      <c r="K274" s="207"/>
      <c r="L274" s="207"/>
      <c r="M274" s="207"/>
      <c r="N274" s="207"/>
      <c r="O274" s="207"/>
      <c r="P274" s="207"/>
      <c r="Q274" s="207"/>
      <c r="R274" s="207"/>
      <c r="S274" s="207"/>
      <c r="T274" s="207"/>
      <c r="U274" s="207"/>
      <c r="V274" s="207"/>
      <c r="W274" s="207"/>
      <c r="X274" s="204" t="str">
        <f t="shared" si="8"/>
        <v/>
      </c>
      <c r="Y274" s="204"/>
      <c r="Z274" s="204"/>
      <c r="AA274" s="204"/>
      <c r="AB274" s="204"/>
      <c r="AC274" s="87"/>
      <c r="AD274" s="66"/>
      <c r="AE274" s="66"/>
      <c r="AF274" s="66"/>
      <c r="AG274" s="85"/>
      <c r="AH274" s="85"/>
      <c r="AI274" s="85"/>
      <c r="AJ274" s="85"/>
      <c r="AK274" s="88"/>
      <c r="AL274" s="88"/>
      <c r="AM274" s="85"/>
      <c r="AN274" s="85"/>
      <c r="AO274" s="85"/>
      <c r="AP274" s="85"/>
      <c r="AQ274" s="85"/>
      <c r="AR274" s="85"/>
      <c r="AS274" s="85"/>
      <c r="AT274" s="86"/>
      <c r="AU274" s="86"/>
      <c r="AV274" s="86"/>
      <c r="AW274" s="86"/>
      <c r="AX274" s="86"/>
      <c r="AY274" s="86"/>
      <c r="AZ274" s="86"/>
      <c r="BA274" s="86"/>
      <c r="BB274" s="86"/>
      <c r="BC274" s="86"/>
      <c r="BD274" s="86"/>
      <c r="BE274" s="86"/>
      <c r="BF274" s="86"/>
      <c r="BG274" s="86"/>
      <c r="BH274" s="86"/>
      <c r="BI274" s="86"/>
      <c r="BJ274" s="86"/>
      <c r="BK274" s="86"/>
      <c r="BL274" s="86"/>
      <c r="BM274" s="86"/>
      <c r="BN274" s="86"/>
      <c r="BO274" s="86"/>
      <c r="BP274" s="86"/>
      <c r="BQ274" s="86"/>
    </row>
    <row r="275" spans="1:69" s="67" customFormat="1" ht="18" customHeight="1" x14ac:dyDescent="0.2">
      <c r="A275" s="206" t="s">
        <v>60</v>
      </c>
      <c r="B275" s="206"/>
      <c r="C275" s="206"/>
      <c r="D275" s="206"/>
      <c r="E275" s="206"/>
      <c r="F275" s="207"/>
      <c r="G275" s="207"/>
      <c r="H275" s="207"/>
      <c r="I275" s="207"/>
      <c r="J275" s="207"/>
      <c r="K275" s="207"/>
      <c r="L275" s="207"/>
      <c r="M275" s="207"/>
      <c r="N275" s="207"/>
      <c r="O275" s="207"/>
      <c r="P275" s="207"/>
      <c r="Q275" s="207"/>
      <c r="R275" s="207"/>
      <c r="S275" s="207"/>
      <c r="T275" s="207"/>
      <c r="U275" s="207"/>
      <c r="V275" s="207"/>
      <c r="W275" s="207"/>
      <c r="X275" s="204" t="str">
        <f t="shared" si="8"/>
        <v/>
      </c>
      <c r="Y275" s="204"/>
      <c r="Z275" s="204"/>
      <c r="AA275" s="204"/>
      <c r="AB275" s="204"/>
      <c r="AC275" s="87"/>
      <c r="AD275" s="66"/>
      <c r="AE275" s="66"/>
      <c r="AF275" s="66"/>
      <c r="AG275" s="85"/>
      <c r="AH275" s="85"/>
      <c r="AI275" s="85"/>
      <c r="AJ275" s="85"/>
      <c r="AK275" s="88"/>
      <c r="AL275" s="88"/>
      <c r="AM275" s="85"/>
      <c r="AN275" s="85"/>
      <c r="AO275" s="85"/>
      <c r="AP275" s="85"/>
      <c r="AQ275" s="85"/>
      <c r="AR275" s="85"/>
      <c r="AS275" s="85"/>
      <c r="AT275" s="86"/>
      <c r="AU275" s="86"/>
      <c r="AV275" s="86"/>
      <c r="AW275" s="86"/>
      <c r="AX275" s="86"/>
      <c r="AY275" s="86"/>
      <c r="AZ275" s="86"/>
      <c r="BA275" s="86"/>
      <c r="BB275" s="86"/>
      <c r="BC275" s="86"/>
      <c r="BD275" s="86"/>
      <c r="BE275" s="86"/>
      <c r="BF275" s="86"/>
      <c r="BG275" s="86"/>
      <c r="BH275" s="86"/>
      <c r="BI275" s="86"/>
      <c r="BJ275" s="86"/>
      <c r="BK275" s="86"/>
      <c r="BL275" s="86"/>
      <c r="BM275" s="86"/>
      <c r="BN275" s="86"/>
      <c r="BO275" s="86"/>
      <c r="BP275" s="86"/>
      <c r="BQ275" s="86"/>
    </row>
    <row r="276" spans="1:69" s="67" customFormat="1" ht="18" customHeight="1" x14ac:dyDescent="0.2">
      <c r="A276" s="206" t="s">
        <v>61</v>
      </c>
      <c r="B276" s="206"/>
      <c r="C276" s="206"/>
      <c r="D276" s="206"/>
      <c r="E276" s="206"/>
      <c r="F276" s="207"/>
      <c r="G276" s="207"/>
      <c r="H276" s="207"/>
      <c r="I276" s="207"/>
      <c r="J276" s="207"/>
      <c r="K276" s="207"/>
      <c r="L276" s="207"/>
      <c r="M276" s="207"/>
      <c r="N276" s="207"/>
      <c r="O276" s="207"/>
      <c r="P276" s="207"/>
      <c r="Q276" s="207"/>
      <c r="R276" s="207"/>
      <c r="S276" s="207"/>
      <c r="T276" s="207"/>
      <c r="U276" s="207"/>
      <c r="V276" s="207"/>
      <c r="W276" s="207"/>
      <c r="X276" s="204" t="str">
        <f t="shared" si="8"/>
        <v/>
      </c>
      <c r="Y276" s="204"/>
      <c r="Z276" s="204"/>
      <c r="AA276" s="204"/>
      <c r="AB276" s="204"/>
      <c r="AC276" s="87"/>
      <c r="AD276" s="66"/>
      <c r="AE276" s="66"/>
      <c r="AF276" s="66"/>
      <c r="AG276" s="85"/>
      <c r="AH276" s="85"/>
      <c r="AI276" s="85"/>
      <c r="AJ276" s="85"/>
      <c r="AK276" s="88"/>
      <c r="AL276" s="88"/>
      <c r="AM276" s="85"/>
      <c r="AN276" s="85"/>
      <c r="AO276" s="85"/>
      <c r="AP276" s="85"/>
      <c r="AQ276" s="85"/>
      <c r="AR276" s="85"/>
      <c r="AS276" s="85"/>
      <c r="AT276" s="86"/>
      <c r="AU276" s="86"/>
      <c r="AV276" s="86"/>
      <c r="AW276" s="86"/>
      <c r="AX276" s="86"/>
      <c r="AY276" s="86"/>
      <c r="AZ276" s="86"/>
      <c r="BA276" s="86"/>
      <c r="BB276" s="86"/>
      <c r="BC276" s="86"/>
      <c r="BD276" s="86"/>
      <c r="BE276" s="86"/>
      <c r="BF276" s="86"/>
      <c r="BG276" s="86"/>
      <c r="BH276" s="86"/>
      <c r="BI276" s="86"/>
      <c r="BJ276" s="86"/>
      <c r="BK276" s="86"/>
      <c r="BL276" s="86"/>
      <c r="BM276" s="86"/>
      <c r="BN276" s="86"/>
      <c r="BO276" s="86"/>
      <c r="BP276" s="86"/>
      <c r="BQ276" s="86"/>
    </row>
    <row r="277" spans="1:69" s="67" customFormat="1" ht="18" customHeight="1" x14ac:dyDescent="0.2">
      <c r="A277" s="206" t="s">
        <v>62</v>
      </c>
      <c r="B277" s="206"/>
      <c r="C277" s="206"/>
      <c r="D277" s="206"/>
      <c r="E277" s="206"/>
      <c r="F277" s="207"/>
      <c r="G277" s="207"/>
      <c r="H277" s="207"/>
      <c r="I277" s="207"/>
      <c r="J277" s="207"/>
      <c r="K277" s="207"/>
      <c r="L277" s="207"/>
      <c r="M277" s="207"/>
      <c r="N277" s="207"/>
      <c r="O277" s="207"/>
      <c r="P277" s="207"/>
      <c r="Q277" s="207"/>
      <c r="R277" s="207"/>
      <c r="S277" s="207"/>
      <c r="T277" s="207"/>
      <c r="U277" s="207"/>
      <c r="V277" s="207"/>
      <c r="W277" s="207"/>
      <c r="X277" s="204" t="str">
        <f t="shared" si="8"/>
        <v/>
      </c>
      <c r="Y277" s="204"/>
      <c r="Z277" s="204"/>
      <c r="AA277" s="204"/>
      <c r="AB277" s="204"/>
      <c r="AC277" s="87"/>
      <c r="AD277" s="66"/>
      <c r="AE277" s="66"/>
      <c r="AF277" s="66"/>
      <c r="AG277" s="85"/>
      <c r="AH277" s="85"/>
      <c r="AI277" s="85"/>
      <c r="AJ277" s="85"/>
      <c r="AK277" s="88"/>
      <c r="AL277" s="88"/>
      <c r="AM277" s="85"/>
      <c r="AN277" s="85"/>
      <c r="AO277" s="85"/>
      <c r="AP277" s="85"/>
      <c r="AQ277" s="85"/>
      <c r="AR277" s="85"/>
      <c r="AS277" s="85"/>
      <c r="AT277" s="86"/>
      <c r="AU277" s="86"/>
      <c r="AV277" s="86"/>
      <c r="AW277" s="86"/>
      <c r="AX277" s="86"/>
      <c r="AY277" s="86"/>
      <c r="AZ277" s="86"/>
      <c r="BA277" s="86"/>
      <c r="BB277" s="86"/>
      <c r="BC277" s="86"/>
      <c r="BD277" s="86"/>
      <c r="BE277" s="86"/>
      <c r="BF277" s="86"/>
      <c r="BG277" s="86"/>
      <c r="BH277" s="86"/>
      <c r="BI277" s="86"/>
      <c r="BJ277" s="86"/>
      <c r="BK277" s="86"/>
      <c r="BL277" s="86"/>
      <c r="BM277" s="86"/>
      <c r="BN277" s="86"/>
      <c r="BO277" s="86"/>
      <c r="BP277" s="86"/>
      <c r="BQ277" s="86"/>
    </row>
    <row r="278" spans="1:69" s="67" customFormat="1" ht="18" customHeight="1" x14ac:dyDescent="0.2">
      <c r="A278" s="206" t="s">
        <v>63</v>
      </c>
      <c r="B278" s="206"/>
      <c r="C278" s="206"/>
      <c r="D278" s="206"/>
      <c r="E278" s="206"/>
      <c r="F278" s="207"/>
      <c r="G278" s="207"/>
      <c r="H278" s="207"/>
      <c r="I278" s="207"/>
      <c r="J278" s="207"/>
      <c r="K278" s="207"/>
      <c r="L278" s="207"/>
      <c r="M278" s="207"/>
      <c r="N278" s="207"/>
      <c r="O278" s="207"/>
      <c r="P278" s="207"/>
      <c r="Q278" s="207"/>
      <c r="R278" s="207"/>
      <c r="S278" s="207"/>
      <c r="T278" s="207"/>
      <c r="U278" s="207"/>
      <c r="V278" s="207"/>
      <c r="W278" s="207"/>
      <c r="X278" s="204" t="str">
        <f t="shared" si="8"/>
        <v/>
      </c>
      <c r="Y278" s="204"/>
      <c r="Z278" s="204"/>
      <c r="AA278" s="204"/>
      <c r="AB278" s="204"/>
      <c r="AC278" s="87"/>
      <c r="AD278" s="66"/>
      <c r="AE278" s="66"/>
      <c r="AF278" s="66"/>
      <c r="AG278" s="85"/>
      <c r="AH278" s="85"/>
      <c r="AI278" s="85"/>
      <c r="AJ278" s="85"/>
      <c r="AK278" s="88"/>
      <c r="AL278" s="88"/>
      <c r="AM278" s="85"/>
      <c r="AN278" s="85"/>
      <c r="AO278" s="85"/>
      <c r="AP278" s="85"/>
      <c r="AQ278" s="85"/>
      <c r="AR278" s="85"/>
      <c r="AS278" s="85"/>
      <c r="AT278" s="86"/>
      <c r="AU278" s="86"/>
      <c r="AV278" s="86"/>
      <c r="AW278" s="86"/>
      <c r="AX278" s="86"/>
      <c r="AY278" s="86"/>
      <c r="AZ278" s="86"/>
      <c r="BA278" s="86"/>
      <c r="BB278" s="86"/>
      <c r="BC278" s="86"/>
      <c r="BD278" s="86"/>
      <c r="BE278" s="86"/>
      <c r="BF278" s="86"/>
      <c r="BG278" s="86"/>
      <c r="BH278" s="86"/>
      <c r="BI278" s="86"/>
      <c r="BJ278" s="86"/>
      <c r="BK278" s="86"/>
      <c r="BL278" s="86"/>
      <c r="BM278" s="86"/>
      <c r="BN278" s="86"/>
      <c r="BO278" s="86"/>
      <c r="BP278" s="86"/>
      <c r="BQ278" s="86"/>
    </row>
    <row r="279" spans="1:69" s="67" customFormat="1" ht="18" customHeight="1" x14ac:dyDescent="0.2">
      <c r="A279" s="206" t="s">
        <v>64</v>
      </c>
      <c r="B279" s="206"/>
      <c r="C279" s="206"/>
      <c r="D279" s="206"/>
      <c r="E279" s="206"/>
      <c r="F279" s="207"/>
      <c r="G279" s="207"/>
      <c r="H279" s="207"/>
      <c r="I279" s="207"/>
      <c r="J279" s="207"/>
      <c r="K279" s="207"/>
      <c r="L279" s="207"/>
      <c r="M279" s="207"/>
      <c r="N279" s="207"/>
      <c r="O279" s="207"/>
      <c r="P279" s="207"/>
      <c r="Q279" s="207"/>
      <c r="R279" s="207"/>
      <c r="S279" s="207"/>
      <c r="T279" s="207"/>
      <c r="U279" s="207"/>
      <c r="V279" s="207"/>
      <c r="W279" s="207"/>
      <c r="X279" s="204" t="str">
        <f t="shared" si="8"/>
        <v/>
      </c>
      <c r="Y279" s="204"/>
      <c r="Z279" s="204"/>
      <c r="AA279" s="204"/>
      <c r="AB279" s="204"/>
      <c r="AC279" s="87"/>
      <c r="AD279" s="66"/>
      <c r="AE279" s="66"/>
      <c r="AF279" s="66"/>
      <c r="AG279" s="85"/>
      <c r="AH279" s="85"/>
      <c r="AI279" s="85"/>
      <c r="AJ279" s="85"/>
      <c r="AK279" s="88"/>
      <c r="AL279" s="88"/>
      <c r="AM279" s="85"/>
      <c r="AN279" s="85"/>
      <c r="AO279" s="85"/>
      <c r="AP279" s="85"/>
      <c r="AQ279" s="85"/>
      <c r="AR279" s="85"/>
      <c r="AS279" s="85"/>
      <c r="AT279" s="86"/>
      <c r="AU279" s="86"/>
      <c r="AV279" s="86"/>
      <c r="AW279" s="86"/>
      <c r="AX279" s="86"/>
      <c r="AY279" s="86"/>
      <c r="AZ279" s="86"/>
      <c r="BA279" s="86"/>
      <c r="BB279" s="86"/>
      <c r="BC279" s="86"/>
      <c r="BD279" s="86"/>
      <c r="BE279" s="86"/>
      <c r="BF279" s="86"/>
      <c r="BG279" s="86"/>
      <c r="BH279" s="86"/>
      <c r="BI279" s="86"/>
      <c r="BJ279" s="86"/>
      <c r="BK279" s="86"/>
      <c r="BL279" s="86"/>
      <c r="BM279" s="86"/>
      <c r="BN279" s="86"/>
      <c r="BO279" s="86"/>
      <c r="BP279" s="86"/>
      <c r="BQ279" s="86"/>
    </row>
    <row r="280" spans="1:69" s="67" customFormat="1" ht="18" customHeight="1" x14ac:dyDescent="0.2">
      <c r="A280" s="206" t="s">
        <v>65</v>
      </c>
      <c r="B280" s="206"/>
      <c r="C280" s="206"/>
      <c r="D280" s="206"/>
      <c r="E280" s="206"/>
      <c r="F280" s="207"/>
      <c r="G280" s="207"/>
      <c r="H280" s="207"/>
      <c r="I280" s="207"/>
      <c r="J280" s="207"/>
      <c r="K280" s="207"/>
      <c r="L280" s="207"/>
      <c r="M280" s="207"/>
      <c r="N280" s="207"/>
      <c r="O280" s="207"/>
      <c r="P280" s="207"/>
      <c r="Q280" s="207"/>
      <c r="R280" s="207"/>
      <c r="S280" s="207"/>
      <c r="T280" s="207"/>
      <c r="U280" s="207"/>
      <c r="V280" s="207"/>
      <c r="W280" s="207"/>
      <c r="X280" s="204" t="str">
        <f t="shared" si="8"/>
        <v/>
      </c>
      <c r="Y280" s="204"/>
      <c r="Z280" s="204"/>
      <c r="AA280" s="204"/>
      <c r="AB280" s="204"/>
      <c r="AC280" s="87"/>
      <c r="AD280" s="66"/>
      <c r="AE280" s="66"/>
      <c r="AF280" s="66"/>
      <c r="AG280" s="85"/>
      <c r="AH280" s="85"/>
      <c r="AI280" s="85"/>
      <c r="AJ280" s="85"/>
      <c r="AK280" s="88"/>
      <c r="AL280" s="88"/>
      <c r="AM280" s="85"/>
      <c r="AN280" s="85"/>
      <c r="AO280" s="85"/>
      <c r="AP280" s="85"/>
      <c r="AQ280" s="85"/>
      <c r="AR280" s="85"/>
      <c r="AS280" s="85"/>
      <c r="AT280" s="86"/>
      <c r="AU280" s="86"/>
      <c r="AV280" s="86"/>
      <c r="AW280" s="86"/>
      <c r="AX280" s="86"/>
      <c r="AY280" s="86"/>
      <c r="AZ280" s="86"/>
      <c r="BA280" s="86"/>
      <c r="BB280" s="86"/>
      <c r="BC280" s="86"/>
      <c r="BD280" s="86"/>
      <c r="BE280" s="86"/>
      <c r="BF280" s="86"/>
      <c r="BG280" s="86"/>
      <c r="BH280" s="86"/>
      <c r="BI280" s="86"/>
      <c r="BJ280" s="86"/>
      <c r="BK280" s="86"/>
      <c r="BL280" s="86"/>
      <c r="BM280" s="86"/>
      <c r="BN280" s="86"/>
      <c r="BO280" s="86"/>
      <c r="BP280" s="86"/>
      <c r="BQ280" s="86"/>
    </row>
    <row r="281" spans="1:69" s="67" customFormat="1" ht="18" customHeight="1" x14ac:dyDescent="0.2">
      <c r="A281" s="203" t="s">
        <v>66</v>
      </c>
      <c r="B281" s="203"/>
      <c r="C281" s="203"/>
      <c r="D281" s="203"/>
      <c r="E281" s="203"/>
      <c r="F281" s="203"/>
      <c r="G281" s="203"/>
      <c r="H281" s="203"/>
      <c r="I281" s="203"/>
      <c r="J281" s="203"/>
      <c r="K281" s="203"/>
      <c r="L281" s="203"/>
      <c r="M281" s="203"/>
      <c r="N281" s="203"/>
      <c r="O281" s="203"/>
      <c r="P281" s="203"/>
      <c r="Q281" s="203"/>
      <c r="R281" s="203"/>
      <c r="S281" s="203"/>
      <c r="T281" s="203"/>
      <c r="U281" s="203"/>
      <c r="V281" s="203"/>
      <c r="W281" s="203"/>
      <c r="X281" s="204" t="str">
        <f>IF(SUM(X269:AB280)=0,"",SUM(X269:AB280))</f>
        <v/>
      </c>
      <c r="Y281" s="204"/>
      <c r="Z281" s="204"/>
      <c r="AA281" s="204"/>
      <c r="AB281" s="204"/>
      <c r="AC281" s="89"/>
      <c r="AD281" s="66"/>
      <c r="AE281" s="66"/>
      <c r="AF281" s="66"/>
      <c r="AK281" s="90"/>
      <c r="AL281" s="90"/>
      <c r="AM281" s="90"/>
      <c r="AN281" s="90"/>
    </row>
    <row r="282" spans="1:69" s="67" customFormat="1" ht="18" customHeight="1" x14ac:dyDescent="0.2">
      <c r="A282" s="203" t="s">
        <v>87</v>
      </c>
      <c r="B282" s="203"/>
      <c r="C282" s="203"/>
      <c r="D282" s="203"/>
      <c r="E282" s="203"/>
      <c r="F282" s="203"/>
      <c r="G282" s="203"/>
      <c r="H282" s="203"/>
      <c r="I282" s="203"/>
      <c r="J282" s="203"/>
      <c r="K282" s="203"/>
      <c r="L282" s="203"/>
      <c r="M282" s="203"/>
      <c r="N282" s="203"/>
      <c r="O282" s="203"/>
      <c r="P282" s="203"/>
      <c r="Q282" s="203"/>
      <c r="R282" s="203"/>
      <c r="S282" s="203"/>
      <c r="T282" s="203"/>
      <c r="U282" s="203"/>
      <c r="V282" s="203"/>
      <c r="W282" s="203"/>
      <c r="X282" s="204" t="str">
        <f>IFERROR(ROUND(X281*0.22,2),"")</f>
        <v/>
      </c>
      <c r="Y282" s="204"/>
      <c r="Z282" s="204"/>
      <c r="AA282" s="204"/>
      <c r="AB282" s="204"/>
      <c r="AC282" s="89"/>
      <c r="AD282" s="66"/>
      <c r="AE282" s="66"/>
      <c r="AF282" s="66"/>
      <c r="AG282" s="90"/>
      <c r="AH282" s="90"/>
      <c r="AI282" s="90"/>
      <c r="AJ282" s="90"/>
    </row>
    <row r="283" spans="1:69" s="67" customFormat="1" ht="18" customHeight="1" x14ac:dyDescent="0.2">
      <c r="A283" s="203" t="s">
        <v>68</v>
      </c>
      <c r="B283" s="203"/>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4" t="str">
        <f>IFERROR(ROUND(X281*0.01,2),"")</f>
        <v/>
      </c>
      <c r="Y283" s="204"/>
      <c r="Z283" s="204"/>
      <c r="AA283" s="204"/>
      <c r="AB283" s="204"/>
      <c r="AC283" s="89"/>
      <c r="AD283" s="66"/>
      <c r="AE283" s="66"/>
      <c r="AF283" s="66"/>
      <c r="AG283" s="90"/>
      <c r="AH283" s="90"/>
      <c r="AI283" s="90"/>
      <c r="AJ283" s="90"/>
      <c r="AK283" s="90"/>
      <c r="AL283" s="90"/>
      <c r="AM283" s="90"/>
      <c r="AN283" s="90"/>
      <c r="AO283" s="90"/>
    </row>
    <row r="284" spans="1:69" s="67" customFormat="1" ht="18" customHeight="1" x14ac:dyDescent="0.2">
      <c r="A284" s="203" t="s">
        <v>33</v>
      </c>
      <c r="B284" s="203"/>
      <c r="C284" s="203"/>
      <c r="D284" s="203"/>
      <c r="E284" s="203"/>
      <c r="F284" s="203"/>
      <c r="G284" s="203"/>
      <c r="H284" s="203"/>
      <c r="I284" s="203"/>
      <c r="J284" s="203"/>
      <c r="K284" s="203"/>
      <c r="L284" s="203"/>
      <c r="M284" s="203"/>
      <c r="N284" s="203"/>
      <c r="O284" s="203"/>
      <c r="P284" s="203"/>
      <c r="Q284" s="203"/>
      <c r="R284" s="203"/>
      <c r="S284" s="203"/>
      <c r="T284" s="203"/>
      <c r="U284" s="203"/>
      <c r="V284" s="203"/>
      <c r="W284" s="203"/>
      <c r="X284" s="204" t="str">
        <f>IF(SUM(X281:AB283)=0,"",SUM(X281:AB283))</f>
        <v/>
      </c>
      <c r="Y284" s="204"/>
      <c r="Z284" s="204"/>
      <c r="AA284" s="204"/>
      <c r="AB284" s="204"/>
      <c r="AC284" s="89"/>
      <c r="AD284" s="66"/>
      <c r="AE284" s="66"/>
      <c r="AF284" s="66"/>
      <c r="AG284" s="90"/>
      <c r="AH284" s="90"/>
      <c r="AI284" s="90"/>
      <c r="AJ284" s="90"/>
      <c r="AK284" s="90"/>
      <c r="AL284" s="90"/>
      <c r="AM284" s="90"/>
      <c r="AN284" s="90"/>
      <c r="AO284" s="90"/>
    </row>
    <row r="285" spans="1:69" ht="18" customHeight="1" x14ac:dyDescent="0.2">
      <c r="A285" s="205" t="str">
        <f>"Gesamtsumme "&amp;Finanzierungsplan!I48&amp;" bis "&amp;Finanzierungsplan!S48</f>
        <v>Gesamtsumme 2026 bis 2028</v>
      </c>
      <c r="B285" s="205"/>
      <c r="C285" s="205"/>
      <c r="D285" s="205"/>
      <c r="E285" s="205"/>
      <c r="F285" s="205"/>
      <c r="G285" s="205"/>
      <c r="H285" s="205"/>
      <c r="I285" s="205"/>
      <c r="J285" s="205"/>
      <c r="K285" s="205"/>
      <c r="L285" s="205"/>
      <c r="M285" s="205"/>
      <c r="N285" s="205"/>
      <c r="O285" s="205"/>
      <c r="P285" s="205"/>
      <c r="Q285" s="205"/>
      <c r="R285" s="205"/>
      <c r="S285" s="205"/>
      <c r="T285" s="205"/>
      <c r="U285" s="205"/>
      <c r="V285" s="205"/>
      <c r="W285" s="205"/>
      <c r="X285" s="204" t="str">
        <f>IF(SUM(X284,X262,X240)=0,"",IFERROR(ROUND(SUM(X284,X262,X240),2),""))</f>
        <v/>
      </c>
      <c r="Y285" s="204"/>
      <c r="Z285" s="204"/>
      <c r="AA285" s="204"/>
      <c r="AB285" s="204"/>
      <c r="AC285" s="82"/>
      <c r="AD285" s="82"/>
    </row>
    <row r="286" spans="1:69" ht="9" customHeight="1" x14ac:dyDescent="0.2">
      <c r="A286" s="92"/>
      <c r="B286" s="82"/>
      <c r="C286" s="82"/>
      <c r="D286" s="82"/>
      <c r="E286" s="82"/>
      <c r="F286" s="82"/>
      <c r="G286" s="82"/>
      <c r="H286" s="82"/>
      <c r="I286" s="82"/>
      <c r="J286" s="82"/>
      <c r="K286" s="82"/>
      <c r="L286" s="82"/>
      <c r="M286" s="82"/>
      <c r="N286" s="82"/>
      <c r="O286" s="82"/>
      <c r="P286" s="82"/>
      <c r="Q286" s="82"/>
      <c r="R286" s="82"/>
      <c r="S286" s="92"/>
      <c r="T286" s="82"/>
      <c r="V286" s="82"/>
      <c r="W286" s="82"/>
      <c r="X286" s="82"/>
      <c r="Y286" s="82"/>
      <c r="Z286" s="82"/>
      <c r="AA286" s="82"/>
      <c r="AB286" s="82"/>
      <c r="AC286" s="82"/>
      <c r="AD286" s="82"/>
    </row>
    <row r="287" spans="1:69" ht="15" customHeight="1" x14ac:dyDescent="0.2">
      <c r="A287" s="92" t="s">
        <v>75</v>
      </c>
      <c r="B287" s="82"/>
      <c r="C287" s="82"/>
      <c r="D287" s="82"/>
      <c r="E287" s="82"/>
      <c r="F287" s="82"/>
      <c r="G287" s="82"/>
      <c r="H287" s="82"/>
      <c r="I287" s="82"/>
      <c r="J287" s="82"/>
      <c r="K287" s="82"/>
      <c r="L287" s="82"/>
      <c r="M287" s="82"/>
      <c r="N287" s="82"/>
      <c r="O287" s="82"/>
      <c r="P287" s="82"/>
      <c r="Q287" s="82"/>
      <c r="R287" s="82"/>
      <c r="T287" s="82"/>
      <c r="V287" s="82"/>
      <c r="W287" s="82"/>
      <c r="X287" s="82"/>
      <c r="Y287" s="82"/>
      <c r="Z287" s="82"/>
      <c r="AA287" s="82"/>
      <c r="AB287" s="93" t="s">
        <v>76</v>
      </c>
      <c r="AC287" s="82"/>
      <c r="AD287" s="82"/>
    </row>
    <row r="288" spans="1:69" ht="15" customHeight="1" x14ac:dyDescent="0.2">
      <c r="A288" s="92"/>
      <c r="B288" s="82"/>
      <c r="C288" s="82"/>
      <c r="D288" s="82"/>
      <c r="E288" s="82"/>
      <c r="F288" s="82"/>
      <c r="G288" s="82"/>
      <c r="H288" s="82"/>
      <c r="I288" s="82"/>
      <c r="J288" s="82"/>
      <c r="K288" s="82"/>
      <c r="L288" s="82"/>
      <c r="M288" s="82"/>
      <c r="N288" s="82"/>
      <c r="O288" s="82"/>
      <c r="P288" s="82"/>
      <c r="Q288" s="82"/>
      <c r="R288" s="82"/>
      <c r="S288" s="92"/>
      <c r="T288" s="82"/>
      <c r="V288" s="82"/>
      <c r="W288" s="82"/>
      <c r="X288" s="82"/>
      <c r="Y288" s="82"/>
      <c r="Z288" s="82"/>
      <c r="AA288" s="82"/>
      <c r="AB288" s="82"/>
      <c r="AC288" s="82"/>
      <c r="AD288" s="82"/>
    </row>
    <row r="289" spans="1:32" ht="15" customHeight="1" x14ac:dyDescent="0.2">
      <c r="A289" s="203" t="s">
        <v>145</v>
      </c>
      <c r="B289" s="203"/>
      <c r="C289" s="203"/>
      <c r="D289" s="203"/>
      <c r="E289" s="203"/>
      <c r="F289" s="187" t="str">
        <f>IF(Gesamtübersicht!B8="","",Gesamtübersicht!B8)</f>
        <v/>
      </c>
      <c r="G289" s="187"/>
      <c r="H289" s="187"/>
      <c r="I289" s="187"/>
      <c r="J289" s="187"/>
      <c r="K289" s="187"/>
      <c r="L289" s="187"/>
      <c r="M289" s="187"/>
      <c r="N289" s="187"/>
      <c r="O289" s="187"/>
      <c r="P289" s="187"/>
      <c r="Q289" s="187"/>
      <c r="R289" s="187"/>
      <c r="S289" s="187"/>
      <c r="T289" s="187"/>
      <c r="U289" s="187"/>
      <c r="V289" s="187"/>
      <c r="W289" s="187"/>
      <c r="X289" s="187"/>
      <c r="Y289" s="187"/>
      <c r="Z289" s="187"/>
      <c r="AA289" s="187"/>
      <c r="AB289" s="187"/>
    </row>
    <row r="290" spans="1:32" ht="15" customHeight="1" x14ac:dyDescent="0.2">
      <c r="A290" s="203" t="s">
        <v>142</v>
      </c>
      <c r="B290" s="203"/>
      <c r="C290" s="203"/>
      <c r="D290" s="203"/>
      <c r="E290" s="203"/>
      <c r="F290" s="186" t="str">
        <f>IF(Gesamtübersicht!B9="","",Gesamtübersicht!B9)</f>
        <v/>
      </c>
      <c r="G290" s="186"/>
      <c r="H290" s="186"/>
      <c r="I290" s="186"/>
      <c r="J290" s="186"/>
      <c r="K290" s="186"/>
      <c r="L290" s="186"/>
      <c r="M290" s="186"/>
      <c r="N290" s="186"/>
      <c r="O290" s="186"/>
      <c r="P290" s="186"/>
      <c r="Q290" s="186"/>
      <c r="R290" s="186"/>
      <c r="S290" s="186"/>
      <c r="T290" s="186"/>
      <c r="U290" s="186"/>
      <c r="V290" s="186"/>
      <c r="W290" s="186"/>
      <c r="X290" s="186"/>
      <c r="Y290" s="186"/>
      <c r="Z290" s="186"/>
      <c r="AA290" s="186"/>
      <c r="AB290" s="186"/>
    </row>
    <row r="291" spans="1:32" ht="15" customHeight="1" x14ac:dyDescent="0.2">
      <c r="A291" s="83"/>
      <c r="B291" s="83"/>
      <c r="C291" s="83"/>
      <c r="D291" s="83"/>
      <c r="E291" s="83"/>
      <c r="F291" s="96"/>
      <c r="G291" s="96"/>
      <c r="H291" s="96"/>
      <c r="I291" s="96"/>
      <c r="J291" s="96"/>
      <c r="K291" s="96"/>
      <c r="L291" s="96"/>
      <c r="M291" s="96"/>
      <c r="N291" s="96"/>
      <c r="O291" s="96"/>
      <c r="P291" s="96"/>
      <c r="Q291" s="96"/>
      <c r="R291" s="96"/>
      <c r="S291" s="96"/>
      <c r="T291" s="96"/>
      <c r="U291" s="96"/>
      <c r="V291" s="96"/>
      <c r="W291" s="96"/>
      <c r="X291" s="96"/>
      <c r="Y291" s="96"/>
      <c r="Z291" s="96"/>
      <c r="AA291" s="96"/>
      <c r="AB291" s="96"/>
    </row>
    <row r="292" spans="1:32" ht="18" customHeight="1" x14ac:dyDescent="0.2">
      <c r="A292" s="97" t="s">
        <v>40</v>
      </c>
    </row>
    <row r="293" spans="1:32" ht="17.100000000000001" customHeight="1" x14ac:dyDescent="0.2">
      <c r="A293" s="217" t="s">
        <v>1</v>
      </c>
      <c r="B293" s="217"/>
      <c r="C293" s="217"/>
      <c r="D293" s="217"/>
      <c r="E293" s="217"/>
      <c r="F293" s="217"/>
      <c r="G293" s="217"/>
      <c r="H293" s="217"/>
      <c r="I293" s="217"/>
      <c r="J293" s="217"/>
      <c r="K293" s="217"/>
      <c r="L293" s="217"/>
      <c r="M293" s="217"/>
      <c r="N293" s="217"/>
      <c r="O293" s="217"/>
      <c r="P293" s="217"/>
      <c r="Q293" s="217"/>
      <c r="R293" s="217"/>
      <c r="S293" s="217"/>
      <c r="T293" s="217"/>
      <c r="U293" s="217"/>
      <c r="V293" s="217"/>
      <c r="W293" s="217"/>
      <c r="X293" s="217"/>
      <c r="Y293" s="217"/>
      <c r="Z293" s="217"/>
      <c r="AA293" s="217"/>
      <c r="AB293" s="217"/>
    </row>
    <row r="294" spans="1:32" ht="9" customHeight="1" x14ac:dyDescent="0.2"/>
    <row r="295" spans="1:32" s="67" customFormat="1" ht="18" customHeight="1" x14ac:dyDescent="0.2">
      <c r="B295" s="213" t="s">
        <v>11</v>
      </c>
      <c r="C295" s="213"/>
      <c r="D295" s="213"/>
      <c r="E295" s="213"/>
      <c r="F295" s="213"/>
      <c r="G295" s="213"/>
      <c r="H295" s="213"/>
      <c r="I295" s="213"/>
      <c r="J295" s="213"/>
      <c r="K295" s="213"/>
      <c r="L295" s="213"/>
      <c r="M295" s="218"/>
      <c r="N295" s="218"/>
      <c r="O295" s="218"/>
      <c r="P295" s="218"/>
      <c r="Q295" s="218"/>
      <c r="R295" s="218"/>
      <c r="S295" s="218"/>
      <c r="T295" s="218"/>
      <c r="U295" s="218"/>
      <c r="V295" s="218"/>
      <c r="W295" s="218"/>
      <c r="X295" s="218"/>
      <c r="AD295" s="66"/>
      <c r="AE295" s="66"/>
      <c r="AF295" s="66"/>
    </row>
    <row r="296" spans="1:32" s="67" customFormat="1" ht="18" customHeight="1" x14ac:dyDescent="0.2">
      <c r="B296" s="224" t="s">
        <v>44</v>
      </c>
      <c r="C296" s="237"/>
      <c r="D296" s="237"/>
      <c r="E296" s="237"/>
      <c r="F296" s="237"/>
      <c r="G296" s="237"/>
      <c r="H296" s="237"/>
      <c r="I296" s="237"/>
      <c r="J296" s="237"/>
      <c r="K296" s="237"/>
      <c r="L296" s="237"/>
      <c r="M296" s="3"/>
      <c r="N296" s="74"/>
      <c r="O296" s="74"/>
      <c r="P296" s="74"/>
      <c r="Q296" s="74"/>
      <c r="R296" s="74"/>
      <c r="S296" s="74"/>
      <c r="T296" s="74"/>
      <c r="U296" s="74"/>
      <c r="V296" s="74"/>
      <c r="W296" s="74"/>
      <c r="X296" s="74"/>
      <c r="AD296" s="66"/>
      <c r="AE296" s="66"/>
      <c r="AF296" s="66"/>
    </row>
    <row r="297" spans="1:32" ht="9" customHeight="1" x14ac:dyDescent="0.2"/>
    <row r="298" spans="1:32" ht="17.100000000000001" customHeight="1" x14ac:dyDescent="0.2">
      <c r="A298" s="217" t="s">
        <v>46</v>
      </c>
      <c r="B298" s="217"/>
      <c r="C298" s="217"/>
      <c r="D298" s="217"/>
      <c r="E298" s="217"/>
      <c r="F298" s="217"/>
      <c r="G298" s="217"/>
      <c r="H298" s="217"/>
      <c r="I298" s="217"/>
      <c r="J298" s="217"/>
      <c r="K298" s="217"/>
      <c r="L298" s="217"/>
      <c r="M298" s="217"/>
      <c r="N298" s="217"/>
      <c r="O298" s="217"/>
      <c r="P298" s="217"/>
      <c r="Q298" s="217"/>
      <c r="R298" s="217"/>
      <c r="S298" s="217"/>
      <c r="T298" s="217"/>
      <c r="U298" s="217"/>
      <c r="V298" s="217"/>
      <c r="W298" s="217"/>
      <c r="X298" s="217"/>
      <c r="Y298" s="217"/>
      <c r="Z298" s="217"/>
      <c r="AA298" s="217"/>
      <c r="AB298" s="217"/>
    </row>
    <row r="299" spans="1:32" ht="9" customHeight="1" x14ac:dyDescent="0.2">
      <c r="B299" s="75"/>
      <c r="C299" s="75"/>
      <c r="D299" s="75"/>
      <c r="E299" s="75"/>
      <c r="F299" s="75"/>
      <c r="G299" s="75"/>
      <c r="H299" s="75"/>
      <c r="I299" s="75"/>
      <c r="J299" s="75"/>
      <c r="K299" s="75"/>
    </row>
    <row r="300" spans="1:32" s="67" customFormat="1" ht="18" customHeight="1" x14ac:dyDescent="0.2">
      <c r="B300" s="213" t="s">
        <v>9</v>
      </c>
      <c r="C300" s="213"/>
      <c r="D300" s="213"/>
      <c r="E300" s="213"/>
      <c r="F300" s="213"/>
      <c r="G300" s="213"/>
      <c r="H300" s="213"/>
      <c r="I300" s="213"/>
      <c r="J300" s="213"/>
      <c r="K300" s="213"/>
      <c r="L300" s="213"/>
      <c r="M300" s="214"/>
      <c r="N300" s="214"/>
      <c r="O300" s="214"/>
      <c r="P300" s="214"/>
      <c r="Q300" s="214"/>
      <c r="R300" s="214"/>
      <c r="S300" s="214"/>
      <c r="T300" s="214"/>
      <c r="U300" s="214"/>
      <c r="V300" s="214"/>
      <c r="W300" s="214"/>
      <c r="X300" s="214"/>
      <c r="AD300" s="66"/>
      <c r="AE300" s="66"/>
      <c r="AF300" s="66"/>
    </row>
    <row r="301" spans="1:32" s="67" customFormat="1" ht="18" customHeight="1" x14ac:dyDescent="0.2">
      <c r="B301" s="215" t="s">
        <v>52</v>
      </c>
      <c r="C301" s="213"/>
      <c r="D301" s="213"/>
      <c r="E301" s="213"/>
      <c r="F301" s="213"/>
      <c r="G301" s="213"/>
      <c r="H301" s="213"/>
      <c r="I301" s="213"/>
      <c r="J301" s="213"/>
      <c r="K301" s="213"/>
      <c r="L301" s="213"/>
      <c r="M301" s="207"/>
      <c r="N301" s="207"/>
      <c r="O301" s="207"/>
      <c r="P301" s="207"/>
      <c r="Q301" s="207"/>
      <c r="R301" s="207"/>
      <c r="S301" s="207"/>
      <c r="T301" s="207"/>
      <c r="U301" s="207"/>
      <c r="V301" s="207"/>
      <c r="W301" s="207"/>
      <c r="X301" s="207"/>
      <c r="AD301" s="66"/>
      <c r="AE301" s="66"/>
      <c r="AF301" s="66"/>
    </row>
    <row r="302" spans="1:32" s="67" customFormat="1" ht="18" customHeight="1" x14ac:dyDescent="0.2">
      <c r="B302" s="215" t="s">
        <v>53</v>
      </c>
      <c r="C302" s="237"/>
      <c r="D302" s="237"/>
      <c r="E302" s="237"/>
      <c r="F302" s="237"/>
      <c r="G302" s="237"/>
      <c r="H302" s="237"/>
      <c r="I302" s="237"/>
      <c r="J302" s="237"/>
      <c r="K302" s="237"/>
      <c r="L302" s="237"/>
      <c r="M302" s="207"/>
      <c r="N302" s="238"/>
      <c r="O302" s="238"/>
      <c r="P302" s="238"/>
      <c r="Q302" s="238"/>
      <c r="R302" s="238"/>
      <c r="S302" s="238"/>
      <c r="T302" s="238"/>
      <c r="U302" s="238"/>
      <c r="V302" s="238"/>
      <c r="W302" s="238"/>
      <c r="X302" s="238"/>
      <c r="AD302" s="66"/>
      <c r="AE302" s="66"/>
      <c r="AF302" s="66"/>
    </row>
    <row r="303" spans="1:32" s="67" customFormat="1" ht="18" customHeight="1" x14ac:dyDescent="0.2">
      <c r="B303" s="213" t="s">
        <v>38</v>
      </c>
      <c r="C303" s="213"/>
      <c r="D303" s="213"/>
      <c r="E303" s="213"/>
      <c r="F303" s="213"/>
      <c r="G303" s="213"/>
      <c r="H303" s="213"/>
      <c r="I303" s="213"/>
      <c r="J303" s="213"/>
      <c r="K303" s="213"/>
      <c r="L303" s="213"/>
      <c r="M303" s="216"/>
      <c r="N303" s="216"/>
      <c r="O303" s="216"/>
      <c r="P303" s="216"/>
      <c r="Q303" s="216"/>
      <c r="R303" s="216"/>
      <c r="S303" s="216"/>
      <c r="T303" s="216"/>
      <c r="U303" s="216"/>
      <c r="V303" s="216"/>
      <c r="W303" s="216"/>
      <c r="X303" s="216"/>
      <c r="AD303" s="66"/>
      <c r="AE303" s="66"/>
      <c r="AF303" s="66"/>
    </row>
    <row r="304" spans="1:32" ht="9" customHeight="1" x14ac:dyDescent="0.2">
      <c r="B304" s="76"/>
      <c r="C304" s="76"/>
      <c r="D304" s="76"/>
      <c r="E304" s="76"/>
      <c r="F304" s="76"/>
      <c r="G304" s="76"/>
      <c r="H304" s="76"/>
      <c r="I304" s="76"/>
      <c r="J304" s="76"/>
      <c r="K304" s="76"/>
      <c r="L304" s="76"/>
      <c r="M304" s="77"/>
      <c r="N304" s="77"/>
      <c r="O304" s="77"/>
      <c r="P304" s="77"/>
      <c r="Q304" s="77"/>
      <c r="R304" s="77"/>
      <c r="S304" s="77"/>
      <c r="T304" s="77"/>
      <c r="U304" s="77"/>
      <c r="V304" s="77"/>
      <c r="W304" s="77"/>
      <c r="X304" s="77"/>
    </row>
    <row r="305" spans="1:69" ht="17.100000000000001" customHeight="1" x14ac:dyDescent="0.2">
      <c r="A305" s="217" t="s">
        <v>10</v>
      </c>
      <c r="B305" s="217"/>
      <c r="C305" s="217"/>
      <c r="D305" s="217"/>
      <c r="E305" s="217"/>
      <c r="F305" s="217"/>
      <c r="G305" s="217"/>
      <c r="H305" s="217"/>
      <c r="I305" s="217"/>
      <c r="J305" s="217"/>
      <c r="K305" s="217"/>
      <c r="L305" s="217"/>
      <c r="M305" s="217"/>
      <c r="N305" s="217"/>
      <c r="O305" s="217"/>
      <c r="P305" s="217"/>
      <c r="Q305" s="217"/>
      <c r="R305" s="217"/>
      <c r="S305" s="217"/>
      <c r="T305" s="217"/>
      <c r="U305" s="217"/>
      <c r="V305" s="217"/>
      <c r="W305" s="217"/>
      <c r="X305" s="217"/>
      <c r="Y305" s="217"/>
      <c r="Z305" s="217"/>
      <c r="AA305" s="217"/>
      <c r="AB305" s="217"/>
    </row>
    <row r="306" spans="1:69" ht="9" customHeight="1" x14ac:dyDescent="0.2">
      <c r="B306" s="75"/>
      <c r="C306" s="75"/>
      <c r="D306" s="75"/>
      <c r="E306" s="75"/>
      <c r="F306" s="75"/>
      <c r="G306" s="75"/>
      <c r="H306" s="75"/>
      <c r="I306" s="75"/>
      <c r="K306" s="75"/>
    </row>
    <row r="307" spans="1:69" s="78" customFormat="1" ht="18" customHeight="1" x14ac:dyDescent="0.2">
      <c r="B307" s="215" t="s">
        <v>114</v>
      </c>
      <c r="C307" s="213"/>
      <c r="D307" s="213"/>
      <c r="E307" s="213"/>
      <c r="F307" s="213"/>
      <c r="G307" s="213"/>
      <c r="H307" s="213"/>
      <c r="I307" s="213"/>
      <c r="J307" s="213"/>
      <c r="K307" s="213"/>
      <c r="L307" s="213"/>
      <c r="M307" s="218"/>
      <c r="N307" s="219"/>
      <c r="O307" s="219"/>
      <c r="P307" s="219"/>
      <c r="Q307" s="219"/>
      <c r="R307" s="219"/>
      <c r="S307" s="219"/>
      <c r="T307" s="219"/>
      <c r="U307" s="219"/>
      <c r="V307" s="219"/>
      <c r="W307" s="219"/>
      <c r="X307" s="219"/>
      <c r="AD307" s="66"/>
      <c r="AE307" s="66"/>
      <c r="AF307" s="66"/>
    </row>
    <row r="308" spans="1:69" s="78" customFormat="1" ht="18" customHeight="1" x14ac:dyDescent="0.2">
      <c r="B308" s="215" t="s">
        <v>112</v>
      </c>
      <c r="C308" s="213"/>
      <c r="D308" s="213"/>
      <c r="E308" s="213"/>
      <c r="F308" s="213"/>
      <c r="G308" s="213"/>
      <c r="H308" s="213"/>
      <c r="I308" s="213"/>
      <c r="J308" s="213"/>
      <c r="K308" s="213"/>
      <c r="L308" s="213"/>
      <c r="M308" s="220"/>
      <c r="N308" s="220"/>
      <c r="O308" s="220"/>
      <c r="P308" s="220"/>
      <c r="Q308" s="220"/>
      <c r="R308" s="220"/>
      <c r="S308" s="220"/>
      <c r="T308" s="220"/>
      <c r="U308" s="220"/>
      <c r="V308" s="220"/>
      <c r="W308" s="220"/>
      <c r="X308" s="220"/>
      <c r="AD308" s="66"/>
      <c r="AE308" s="66"/>
      <c r="AF308" s="66"/>
    </row>
    <row r="309" spans="1:69" s="78" customFormat="1" ht="18" customHeight="1" x14ac:dyDescent="0.2">
      <c r="B309" s="215" t="s">
        <v>77</v>
      </c>
      <c r="C309" s="213"/>
      <c r="D309" s="213"/>
      <c r="E309" s="213"/>
      <c r="F309" s="213"/>
      <c r="G309" s="213"/>
      <c r="H309" s="213"/>
      <c r="I309" s="213"/>
      <c r="J309" s="213"/>
      <c r="K309" s="213"/>
      <c r="L309" s="213"/>
      <c r="M309" s="221"/>
      <c r="N309" s="221"/>
      <c r="O309" s="221"/>
      <c r="P309" s="221"/>
      <c r="Q309" s="221"/>
      <c r="R309" s="221"/>
      <c r="S309" s="221"/>
      <c r="T309" s="221"/>
      <c r="U309" s="221"/>
      <c r="V309" s="221"/>
      <c r="W309" s="221"/>
      <c r="X309" s="221"/>
      <c r="AD309" s="66"/>
      <c r="AE309" s="66"/>
      <c r="AF309" s="66"/>
    </row>
    <row r="310" spans="1:69" s="78" customFormat="1" ht="18" customHeight="1" x14ac:dyDescent="0.2">
      <c r="B310" s="215" t="s">
        <v>113</v>
      </c>
      <c r="C310" s="213"/>
      <c r="D310" s="213"/>
      <c r="E310" s="213"/>
      <c r="F310" s="213"/>
      <c r="G310" s="213"/>
      <c r="H310" s="213"/>
      <c r="I310" s="213"/>
      <c r="J310" s="213"/>
      <c r="K310" s="213"/>
      <c r="L310" s="213"/>
      <c r="M310" s="222"/>
      <c r="N310" s="222"/>
      <c r="O310" s="222"/>
      <c r="P310" s="222"/>
      <c r="Q310" s="222"/>
      <c r="R310" s="223" t="s">
        <v>8</v>
      </c>
      <c r="S310" s="223"/>
      <c r="T310" s="222"/>
      <c r="U310" s="222"/>
      <c r="V310" s="222"/>
      <c r="W310" s="222"/>
      <c r="X310" s="222"/>
      <c r="AD310" s="66"/>
      <c r="AE310" s="66"/>
      <c r="AF310" s="66"/>
    </row>
    <row r="311" spans="1:69" s="78" customFormat="1" ht="9" customHeight="1" x14ac:dyDescent="0.2">
      <c r="B311" s="79"/>
      <c r="C311" s="79"/>
      <c r="D311" s="79"/>
      <c r="E311" s="79"/>
      <c r="F311" s="79"/>
      <c r="G311" s="79"/>
      <c r="H311" s="79"/>
      <c r="I311" s="79"/>
      <c r="J311" s="79"/>
      <c r="K311" s="79"/>
      <c r="L311" s="79"/>
      <c r="M311" s="80"/>
      <c r="N311" s="80"/>
      <c r="O311" s="80"/>
      <c r="P311" s="80"/>
      <c r="Q311" s="80"/>
      <c r="R311" s="81"/>
      <c r="S311" s="81"/>
      <c r="T311" s="80"/>
      <c r="U311" s="80"/>
      <c r="V311" s="80"/>
      <c r="W311" s="80"/>
      <c r="X311" s="80"/>
      <c r="AD311" s="66"/>
      <c r="AE311" s="66"/>
      <c r="AF311" s="66"/>
    </row>
    <row r="312" spans="1:69" s="78" customFormat="1" ht="11.45" customHeight="1" x14ac:dyDescent="0.2">
      <c r="A312" s="82" t="s">
        <v>125</v>
      </c>
      <c r="B312" s="79"/>
      <c r="C312" s="79"/>
      <c r="D312" s="79"/>
      <c r="E312" s="79"/>
      <c r="F312" s="79"/>
      <c r="G312" s="79"/>
      <c r="H312" s="79"/>
      <c r="I312" s="79"/>
      <c r="J312" s="79"/>
      <c r="K312" s="79"/>
      <c r="L312" s="79"/>
      <c r="O312" s="80"/>
      <c r="P312" s="80"/>
      <c r="Q312" s="80"/>
      <c r="R312" s="81"/>
      <c r="S312" s="81"/>
      <c r="T312" s="80"/>
      <c r="U312" s="80"/>
      <c r="V312" s="80"/>
      <c r="W312" s="80"/>
      <c r="X312" s="80"/>
      <c r="AD312" s="66"/>
      <c r="AE312" s="66"/>
      <c r="AF312" s="66"/>
    </row>
    <row r="313" spans="1:69" ht="9" customHeight="1" x14ac:dyDescent="0.2">
      <c r="A313" s="82" t="s">
        <v>126</v>
      </c>
      <c r="B313" s="67"/>
      <c r="C313" s="67"/>
      <c r="D313" s="67"/>
      <c r="E313" s="83"/>
      <c r="F313" s="68"/>
      <c r="G313" s="68"/>
      <c r="H313" s="68"/>
      <c r="I313" s="68"/>
      <c r="J313" s="68"/>
      <c r="K313" s="68"/>
      <c r="L313" s="68"/>
      <c r="M313" s="68"/>
      <c r="N313" s="68"/>
      <c r="O313" s="68"/>
      <c r="P313" s="68"/>
      <c r="Q313" s="68"/>
      <c r="R313" s="68"/>
      <c r="S313" s="68"/>
      <c r="T313" s="68"/>
      <c r="U313" s="68"/>
      <c r="V313" s="68"/>
      <c r="W313" s="68"/>
      <c r="X313" s="68"/>
      <c r="Y313" s="68"/>
      <c r="Z313" s="68"/>
      <c r="AA313" s="68"/>
      <c r="AB313" s="68"/>
    </row>
    <row r="314" spans="1:69" ht="9" customHeight="1" x14ac:dyDescent="0.2">
      <c r="A314" s="67"/>
      <c r="B314" s="67"/>
      <c r="C314" s="67"/>
      <c r="D314" s="67"/>
      <c r="E314" s="83"/>
      <c r="F314" s="68"/>
      <c r="G314" s="68"/>
      <c r="H314" s="68"/>
      <c r="I314" s="68"/>
      <c r="J314" s="68"/>
      <c r="K314" s="68"/>
      <c r="L314" s="68"/>
      <c r="M314" s="68"/>
      <c r="N314" s="68"/>
      <c r="O314" s="68"/>
      <c r="P314" s="68"/>
      <c r="Q314" s="68"/>
      <c r="R314" s="68"/>
      <c r="S314" s="68"/>
      <c r="T314" s="68"/>
      <c r="U314" s="68"/>
      <c r="V314" s="68"/>
      <c r="W314" s="68"/>
      <c r="X314" s="68"/>
      <c r="Y314" s="68"/>
      <c r="Z314" s="68"/>
      <c r="AA314" s="68"/>
      <c r="AB314" s="68"/>
    </row>
    <row r="315" spans="1:69" ht="17.100000000000001" customHeight="1" x14ac:dyDescent="0.2">
      <c r="A315" s="211" t="s">
        <v>47</v>
      </c>
      <c r="B315" s="211"/>
      <c r="C315" s="211"/>
      <c r="D315" s="211"/>
      <c r="E315" s="211"/>
      <c r="F315" s="211"/>
      <c r="G315" s="211"/>
      <c r="H315" s="211"/>
      <c r="I315" s="211"/>
      <c r="J315" s="211"/>
      <c r="K315" s="211"/>
      <c r="L315" s="211"/>
      <c r="M315" s="211"/>
      <c r="N315" s="211"/>
      <c r="O315" s="211"/>
      <c r="P315" s="211"/>
      <c r="Q315" s="211"/>
      <c r="R315" s="211"/>
      <c r="S315" s="211"/>
      <c r="T315" s="211"/>
      <c r="U315" s="211"/>
      <c r="V315" s="211"/>
      <c r="W315" s="211"/>
      <c r="X315" s="211"/>
      <c r="Y315" s="211"/>
      <c r="Z315" s="211"/>
      <c r="AA315" s="211"/>
      <c r="AB315" s="211"/>
    </row>
    <row r="316" spans="1:69" ht="9" customHeight="1" x14ac:dyDescent="0.2"/>
    <row r="317" spans="1:69" ht="18" customHeight="1" x14ac:dyDescent="0.2">
      <c r="A317" s="208">
        <f>Finanzierungsplan!I48</f>
        <v>2026</v>
      </c>
      <c r="B317" s="208"/>
    </row>
    <row r="318" spans="1:69" s="67" customFormat="1" ht="18" customHeight="1" x14ac:dyDescent="0.2">
      <c r="A318" s="209" t="s">
        <v>48</v>
      </c>
      <c r="B318" s="209"/>
      <c r="C318" s="209"/>
      <c r="D318" s="209"/>
      <c r="E318" s="209"/>
      <c r="F318" s="210" t="s">
        <v>81</v>
      </c>
      <c r="G318" s="210"/>
      <c r="H318" s="210"/>
      <c r="I318" s="210"/>
      <c r="J318" s="210"/>
      <c r="K318" s="210" t="s">
        <v>69</v>
      </c>
      <c r="L318" s="210"/>
      <c r="M318" s="210"/>
      <c r="N318" s="210"/>
      <c r="O318" s="210"/>
      <c r="P318" s="210"/>
      <c r="Q318" s="210"/>
      <c r="R318" s="210"/>
      <c r="S318" s="210" t="s">
        <v>70</v>
      </c>
      <c r="T318" s="210"/>
      <c r="U318" s="210"/>
      <c r="V318" s="210"/>
      <c r="W318" s="210"/>
      <c r="X318" s="210" t="s">
        <v>115</v>
      </c>
      <c r="Y318" s="210"/>
      <c r="Z318" s="210"/>
      <c r="AA318" s="210"/>
      <c r="AB318" s="210"/>
      <c r="AC318" s="84"/>
      <c r="AD318" s="66"/>
      <c r="AE318" s="66"/>
      <c r="AF318" s="66"/>
      <c r="AG318" s="85"/>
      <c r="AH318" s="85"/>
      <c r="AI318" s="85"/>
      <c r="AJ318" s="85"/>
      <c r="AK318" s="85"/>
      <c r="AL318" s="85"/>
      <c r="AM318" s="85"/>
      <c r="AN318" s="85"/>
      <c r="AO318" s="85"/>
      <c r="AP318" s="85"/>
      <c r="AQ318" s="85"/>
      <c r="AR318" s="85"/>
      <c r="AS318" s="85"/>
      <c r="AT318" s="86"/>
      <c r="AU318" s="86"/>
      <c r="AV318" s="86"/>
      <c r="AW318" s="86"/>
      <c r="AX318" s="86"/>
      <c r="AY318" s="86"/>
      <c r="AZ318" s="86"/>
      <c r="BA318" s="86"/>
      <c r="BB318" s="86"/>
      <c r="BC318" s="86"/>
      <c r="BD318" s="86"/>
      <c r="BE318" s="86"/>
      <c r="BF318" s="86"/>
      <c r="BG318" s="86"/>
      <c r="BH318" s="86"/>
      <c r="BI318" s="86"/>
      <c r="BJ318" s="86"/>
      <c r="BK318" s="86"/>
      <c r="BL318" s="86"/>
      <c r="BM318" s="86"/>
      <c r="BN318" s="86"/>
      <c r="BO318" s="86"/>
      <c r="BP318" s="86"/>
      <c r="BQ318" s="86"/>
    </row>
    <row r="319" spans="1:69" s="67" customFormat="1" ht="18" customHeight="1" x14ac:dyDescent="0.2">
      <c r="A319" s="209"/>
      <c r="B319" s="209"/>
      <c r="C319" s="209"/>
      <c r="D319" s="209"/>
      <c r="E319" s="209"/>
      <c r="F319" s="210"/>
      <c r="G319" s="210"/>
      <c r="H319" s="210"/>
      <c r="I319" s="210"/>
      <c r="J319" s="210"/>
      <c r="K319" s="210"/>
      <c r="L319" s="210"/>
      <c r="M319" s="210"/>
      <c r="N319" s="210"/>
      <c r="O319" s="210"/>
      <c r="P319" s="210"/>
      <c r="Q319" s="210"/>
      <c r="R319" s="210"/>
      <c r="S319" s="210"/>
      <c r="T319" s="210"/>
      <c r="U319" s="210"/>
      <c r="V319" s="210"/>
      <c r="W319" s="210"/>
      <c r="X319" s="210"/>
      <c r="Y319" s="210"/>
      <c r="Z319" s="210"/>
      <c r="AA319" s="210"/>
      <c r="AB319" s="210"/>
      <c r="AC319" s="84"/>
      <c r="AD319" s="66"/>
      <c r="AE319" s="66"/>
      <c r="AF319" s="66"/>
      <c r="AG319" s="85"/>
      <c r="AH319" s="85"/>
      <c r="AI319" s="85"/>
      <c r="AJ319" s="85"/>
      <c r="AK319" s="85"/>
      <c r="AL319" s="85"/>
      <c r="AM319" s="85"/>
      <c r="AN319" s="85"/>
      <c r="AO319" s="85"/>
      <c r="AP319" s="85"/>
      <c r="AQ319" s="85"/>
      <c r="AR319" s="85"/>
      <c r="AS319" s="85"/>
      <c r="AT319" s="86"/>
      <c r="AU319" s="86"/>
      <c r="AV319" s="86"/>
      <c r="AW319" s="86"/>
      <c r="AX319" s="86"/>
      <c r="AY319" s="86"/>
      <c r="AZ319" s="86"/>
      <c r="BA319" s="86"/>
      <c r="BB319" s="86"/>
      <c r="BC319" s="86"/>
      <c r="BD319" s="86"/>
      <c r="BE319" s="86"/>
      <c r="BF319" s="86"/>
      <c r="BG319" s="86"/>
      <c r="BH319" s="86"/>
      <c r="BI319" s="86"/>
      <c r="BJ319" s="86"/>
      <c r="BK319" s="86"/>
      <c r="BL319" s="86"/>
      <c r="BM319" s="86"/>
      <c r="BN319" s="86"/>
      <c r="BO319" s="86"/>
      <c r="BP319" s="86"/>
      <c r="BQ319" s="86"/>
    </row>
    <row r="320" spans="1:69" s="67" customFormat="1" ht="18" customHeight="1" x14ac:dyDescent="0.2">
      <c r="A320" s="206" t="s">
        <v>54</v>
      </c>
      <c r="B320" s="206"/>
      <c r="C320" s="206"/>
      <c r="D320" s="206"/>
      <c r="E320" s="206"/>
      <c r="F320" s="207"/>
      <c r="G320" s="207"/>
      <c r="H320" s="207"/>
      <c r="I320" s="207"/>
      <c r="J320" s="207"/>
      <c r="K320" s="207"/>
      <c r="L320" s="207"/>
      <c r="M320" s="207"/>
      <c r="N320" s="207"/>
      <c r="O320" s="207"/>
      <c r="P320" s="207"/>
      <c r="Q320" s="207"/>
      <c r="R320" s="207"/>
      <c r="S320" s="207"/>
      <c r="T320" s="207"/>
      <c r="U320" s="207"/>
      <c r="V320" s="207"/>
      <c r="W320" s="207"/>
      <c r="X320" s="204" t="str">
        <f>IF(OR($M$308="",$M$300="",SUM(F320:W320)=0),"",IFERROR(ROUND((F320+K320+S320)*$M$308/$M$300,2),""))</f>
        <v/>
      </c>
      <c r="Y320" s="204"/>
      <c r="Z320" s="204"/>
      <c r="AA320" s="204"/>
      <c r="AB320" s="204"/>
      <c r="AC320" s="87"/>
      <c r="AD320" s="66"/>
      <c r="AE320" s="66"/>
      <c r="AF320" s="66"/>
      <c r="AG320" s="85"/>
      <c r="AH320" s="85"/>
      <c r="AI320" s="85"/>
      <c r="AJ320" s="85"/>
      <c r="AK320" s="88"/>
      <c r="AL320" s="88"/>
      <c r="AM320" s="85"/>
      <c r="AN320" s="85"/>
      <c r="AO320" s="85"/>
      <c r="AP320" s="85"/>
      <c r="AQ320" s="85"/>
      <c r="AR320" s="85"/>
      <c r="AS320" s="85"/>
      <c r="AT320" s="86"/>
      <c r="AU320" s="86"/>
      <c r="AV320" s="86"/>
      <c r="AW320" s="86"/>
      <c r="AX320" s="86"/>
      <c r="AY320" s="86"/>
      <c r="AZ320" s="86"/>
      <c r="BA320" s="86"/>
      <c r="BB320" s="86"/>
      <c r="BC320" s="86"/>
      <c r="BD320" s="86"/>
      <c r="BE320" s="86"/>
      <c r="BF320" s="86"/>
      <c r="BG320" s="86"/>
      <c r="BH320" s="86"/>
      <c r="BI320" s="86"/>
      <c r="BJ320" s="86"/>
      <c r="BK320" s="86"/>
      <c r="BL320" s="86"/>
      <c r="BM320" s="86"/>
      <c r="BN320" s="86"/>
      <c r="BO320" s="86"/>
      <c r="BP320" s="86"/>
      <c r="BQ320" s="86"/>
    </row>
    <row r="321" spans="1:69" s="67" customFormat="1" ht="18" customHeight="1" x14ac:dyDescent="0.2">
      <c r="A321" s="206" t="s">
        <v>55</v>
      </c>
      <c r="B321" s="206"/>
      <c r="C321" s="206"/>
      <c r="D321" s="206"/>
      <c r="E321" s="206"/>
      <c r="F321" s="207"/>
      <c r="G321" s="207"/>
      <c r="H321" s="207"/>
      <c r="I321" s="207"/>
      <c r="J321" s="207"/>
      <c r="K321" s="207"/>
      <c r="L321" s="207"/>
      <c r="M321" s="207"/>
      <c r="N321" s="207"/>
      <c r="O321" s="207"/>
      <c r="P321" s="207"/>
      <c r="Q321" s="207"/>
      <c r="R321" s="207"/>
      <c r="S321" s="207"/>
      <c r="T321" s="207"/>
      <c r="U321" s="207"/>
      <c r="V321" s="207"/>
      <c r="W321" s="207"/>
      <c r="X321" s="204" t="str">
        <f t="shared" ref="X321:X331" si="9">IF(OR($M$308="",$M$300="",SUM(F321:W321)=0),"",IFERROR(ROUND((F321+K321+S321)*$M$308/$M$300,2),""))</f>
        <v/>
      </c>
      <c r="Y321" s="204"/>
      <c r="Z321" s="204"/>
      <c r="AA321" s="204"/>
      <c r="AB321" s="204"/>
      <c r="AC321" s="87"/>
      <c r="AD321" s="66"/>
      <c r="AE321" s="66"/>
      <c r="AF321" s="66"/>
      <c r="AG321" s="85"/>
      <c r="AH321" s="85"/>
      <c r="AI321" s="85"/>
      <c r="AJ321" s="85"/>
      <c r="AK321" s="88"/>
      <c r="AL321" s="88"/>
      <c r="AM321" s="85"/>
      <c r="AN321" s="85"/>
      <c r="AO321" s="85"/>
      <c r="AP321" s="85"/>
      <c r="AQ321" s="85"/>
      <c r="AR321" s="85"/>
      <c r="AS321" s="85"/>
      <c r="AT321" s="86"/>
      <c r="AU321" s="86"/>
      <c r="AV321" s="86"/>
      <c r="AW321" s="86"/>
      <c r="AX321" s="86"/>
      <c r="AY321" s="86"/>
      <c r="AZ321" s="86"/>
      <c r="BA321" s="86"/>
      <c r="BB321" s="86"/>
      <c r="BC321" s="86"/>
      <c r="BD321" s="86"/>
      <c r="BE321" s="86"/>
      <c r="BF321" s="86"/>
      <c r="BG321" s="86"/>
      <c r="BH321" s="86"/>
      <c r="BI321" s="86"/>
      <c r="BJ321" s="86"/>
      <c r="BK321" s="86"/>
      <c r="BL321" s="86"/>
      <c r="BM321" s="86"/>
      <c r="BN321" s="86"/>
      <c r="BO321" s="86"/>
      <c r="BP321" s="86"/>
      <c r="BQ321" s="86"/>
    </row>
    <row r="322" spans="1:69" s="67" customFormat="1" ht="18" customHeight="1" x14ac:dyDescent="0.2">
      <c r="A322" s="206" t="s">
        <v>56</v>
      </c>
      <c r="B322" s="206"/>
      <c r="C322" s="206"/>
      <c r="D322" s="206"/>
      <c r="E322" s="206"/>
      <c r="F322" s="207"/>
      <c r="G322" s="207"/>
      <c r="H322" s="207"/>
      <c r="I322" s="207"/>
      <c r="J322" s="207"/>
      <c r="K322" s="207"/>
      <c r="L322" s="207"/>
      <c r="M322" s="207"/>
      <c r="N322" s="207"/>
      <c r="O322" s="207"/>
      <c r="P322" s="207"/>
      <c r="Q322" s="207"/>
      <c r="R322" s="207"/>
      <c r="S322" s="207"/>
      <c r="T322" s="207"/>
      <c r="U322" s="207"/>
      <c r="V322" s="207"/>
      <c r="W322" s="207"/>
      <c r="X322" s="204" t="str">
        <f t="shared" si="9"/>
        <v/>
      </c>
      <c r="Y322" s="204"/>
      <c r="Z322" s="204"/>
      <c r="AA322" s="204"/>
      <c r="AB322" s="204"/>
      <c r="AC322" s="87"/>
      <c r="AD322" s="66"/>
      <c r="AE322" s="66"/>
      <c r="AF322" s="66"/>
      <c r="AG322" s="85"/>
      <c r="AH322" s="85"/>
      <c r="AI322" s="85"/>
      <c r="AJ322" s="85"/>
      <c r="AK322" s="88"/>
      <c r="AL322" s="88"/>
      <c r="AM322" s="85"/>
      <c r="AN322" s="85"/>
      <c r="AO322" s="85"/>
      <c r="AP322" s="85"/>
      <c r="AQ322" s="85"/>
      <c r="AR322" s="85"/>
      <c r="AS322" s="85"/>
      <c r="AT322" s="86"/>
      <c r="AU322" s="86"/>
      <c r="AV322" s="86"/>
      <c r="AW322" s="86"/>
      <c r="AX322" s="86"/>
      <c r="AY322" s="86"/>
      <c r="AZ322" s="86"/>
      <c r="BA322" s="86"/>
      <c r="BB322" s="86"/>
      <c r="BC322" s="86"/>
      <c r="BD322" s="86"/>
      <c r="BE322" s="86"/>
      <c r="BF322" s="86"/>
      <c r="BG322" s="86"/>
      <c r="BH322" s="86"/>
      <c r="BI322" s="86"/>
      <c r="BJ322" s="86"/>
      <c r="BK322" s="86"/>
      <c r="BL322" s="86"/>
      <c r="BM322" s="86"/>
      <c r="BN322" s="86"/>
      <c r="BO322" s="86"/>
      <c r="BP322" s="86"/>
      <c r="BQ322" s="86"/>
    </row>
    <row r="323" spans="1:69" s="67" customFormat="1" ht="18" customHeight="1" x14ac:dyDescent="0.2">
      <c r="A323" s="206" t="s">
        <v>57</v>
      </c>
      <c r="B323" s="206"/>
      <c r="C323" s="206"/>
      <c r="D323" s="206"/>
      <c r="E323" s="206"/>
      <c r="F323" s="207"/>
      <c r="G323" s="207"/>
      <c r="H323" s="207"/>
      <c r="I323" s="207"/>
      <c r="J323" s="207"/>
      <c r="K323" s="207"/>
      <c r="L323" s="207"/>
      <c r="M323" s="207"/>
      <c r="N323" s="207"/>
      <c r="O323" s="207"/>
      <c r="P323" s="207"/>
      <c r="Q323" s="207"/>
      <c r="R323" s="207"/>
      <c r="S323" s="207"/>
      <c r="T323" s="207"/>
      <c r="U323" s="207"/>
      <c r="V323" s="207"/>
      <c r="W323" s="207"/>
      <c r="X323" s="204" t="str">
        <f t="shared" si="9"/>
        <v/>
      </c>
      <c r="Y323" s="204"/>
      <c r="Z323" s="204"/>
      <c r="AA323" s="204"/>
      <c r="AB323" s="204"/>
      <c r="AC323" s="87"/>
      <c r="AD323" s="66"/>
      <c r="AE323" s="66"/>
      <c r="AF323" s="66"/>
      <c r="AG323" s="85"/>
      <c r="AH323" s="85"/>
      <c r="AI323" s="85"/>
      <c r="AJ323" s="85"/>
      <c r="AK323" s="88"/>
      <c r="AL323" s="88"/>
      <c r="AM323" s="85"/>
      <c r="AN323" s="85"/>
      <c r="AO323" s="85"/>
      <c r="AP323" s="85"/>
      <c r="AQ323" s="85"/>
      <c r="AR323" s="85"/>
      <c r="AS323" s="85"/>
      <c r="AT323" s="86"/>
      <c r="AU323" s="86"/>
      <c r="AV323" s="86"/>
      <c r="AW323" s="86"/>
      <c r="AX323" s="86"/>
      <c r="AY323" s="86"/>
      <c r="AZ323" s="86"/>
      <c r="BA323" s="86"/>
      <c r="BB323" s="86"/>
      <c r="BC323" s="86"/>
      <c r="BD323" s="86"/>
      <c r="BE323" s="86"/>
      <c r="BF323" s="86"/>
      <c r="BG323" s="86"/>
      <c r="BH323" s="86"/>
      <c r="BI323" s="86"/>
      <c r="BJ323" s="86"/>
      <c r="BK323" s="86"/>
      <c r="BL323" s="86"/>
      <c r="BM323" s="86"/>
      <c r="BN323" s="86"/>
      <c r="BO323" s="86"/>
      <c r="BP323" s="86"/>
      <c r="BQ323" s="86"/>
    </row>
    <row r="324" spans="1:69" s="67" customFormat="1" ht="18" customHeight="1" x14ac:dyDescent="0.2">
      <c r="A324" s="206" t="s">
        <v>58</v>
      </c>
      <c r="B324" s="206"/>
      <c r="C324" s="206"/>
      <c r="D324" s="206"/>
      <c r="E324" s="206"/>
      <c r="F324" s="207"/>
      <c r="G324" s="207"/>
      <c r="H324" s="207"/>
      <c r="I324" s="207"/>
      <c r="J324" s="207"/>
      <c r="K324" s="207"/>
      <c r="L324" s="207"/>
      <c r="M324" s="207"/>
      <c r="N324" s="207"/>
      <c r="O324" s="207"/>
      <c r="P324" s="207"/>
      <c r="Q324" s="207"/>
      <c r="R324" s="207"/>
      <c r="S324" s="207"/>
      <c r="T324" s="207"/>
      <c r="U324" s="207"/>
      <c r="V324" s="207"/>
      <c r="W324" s="207"/>
      <c r="X324" s="204" t="str">
        <f t="shared" si="9"/>
        <v/>
      </c>
      <c r="Y324" s="204"/>
      <c r="Z324" s="204"/>
      <c r="AA324" s="204"/>
      <c r="AB324" s="204"/>
      <c r="AC324" s="87"/>
      <c r="AD324" s="66"/>
      <c r="AE324" s="66"/>
      <c r="AF324" s="66"/>
      <c r="AG324" s="85"/>
      <c r="AH324" s="85"/>
      <c r="AI324" s="85"/>
      <c r="AJ324" s="85"/>
      <c r="AK324" s="88"/>
      <c r="AL324" s="88"/>
      <c r="AM324" s="85"/>
      <c r="AN324" s="85"/>
      <c r="AO324" s="85"/>
      <c r="AP324" s="85"/>
      <c r="AQ324" s="85"/>
      <c r="AR324" s="85"/>
      <c r="AS324" s="85"/>
      <c r="AT324" s="86"/>
      <c r="AU324" s="86"/>
      <c r="AV324" s="86"/>
      <c r="AW324" s="86"/>
      <c r="AX324" s="86"/>
      <c r="AY324" s="86"/>
      <c r="AZ324" s="86"/>
      <c r="BA324" s="86"/>
      <c r="BB324" s="86"/>
      <c r="BC324" s="86"/>
      <c r="BD324" s="86"/>
      <c r="BE324" s="86"/>
      <c r="BF324" s="86"/>
      <c r="BG324" s="86"/>
      <c r="BH324" s="86"/>
      <c r="BI324" s="86"/>
      <c r="BJ324" s="86"/>
      <c r="BK324" s="86"/>
      <c r="BL324" s="86"/>
      <c r="BM324" s="86"/>
      <c r="BN324" s="86"/>
      <c r="BO324" s="86"/>
      <c r="BP324" s="86"/>
      <c r="BQ324" s="86"/>
    </row>
    <row r="325" spans="1:69" s="67" customFormat="1" ht="18" customHeight="1" x14ac:dyDescent="0.2">
      <c r="A325" s="206" t="s">
        <v>59</v>
      </c>
      <c r="B325" s="206"/>
      <c r="C325" s="206"/>
      <c r="D325" s="206"/>
      <c r="E325" s="206"/>
      <c r="F325" s="207"/>
      <c r="G325" s="207"/>
      <c r="H325" s="207"/>
      <c r="I325" s="207"/>
      <c r="J325" s="207"/>
      <c r="K325" s="207"/>
      <c r="L325" s="207"/>
      <c r="M325" s="207"/>
      <c r="N325" s="207"/>
      <c r="O325" s="207"/>
      <c r="P325" s="207"/>
      <c r="Q325" s="207"/>
      <c r="R325" s="207"/>
      <c r="S325" s="207"/>
      <c r="T325" s="207"/>
      <c r="U325" s="207"/>
      <c r="V325" s="207"/>
      <c r="W325" s="207"/>
      <c r="X325" s="204" t="str">
        <f t="shared" si="9"/>
        <v/>
      </c>
      <c r="Y325" s="204"/>
      <c r="Z325" s="204"/>
      <c r="AA325" s="204"/>
      <c r="AB325" s="204"/>
      <c r="AC325" s="87"/>
      <c r="AD325" s="66"/>
      <c r="AE325" s="66"/>
      <c r="AF325" s="66"/>
      <c r="AG325" s="85"/>
      <c r="AH325" s="85"/>
      <c r="AI325" s="85"/>
      <c r="AJ325" s="85"/>
      <c r="AK325" s="88"/>
      <c r="AL325" s="88"/>
      <c r="AM325" s="85"/>
      <c r="AN325" s="85"/>
      <c r="AO325" s="85"/>
      <c r="AP325" s="85"/>
      <c r="AQ325" s="85"/>
      <c r="AR325" s="85"/>
      <c r="AS325" s="85"/>
      <c r="AT325" s="86"/>
      <c r="AU325" s="86"/>
      <c r="AV325" s="86"/>
      <c r="AW325" s="86"/>
      <c r="AX325" s="86"/>
      <c r="AY325" s="86"/>
      <c r="AZ325" s="86"/>
      <c r="BA325" s="86"/>
      <c r="BB325" s="86"/>
      <c r="BC325" s="86"/>
      <c r="BD325" s="86"/>
      <c r="BE325" s="86"/>
      <c r="BF325" s="86"/>
      <c r="BG325" s="86"/>
      <c r="BH325" s="86"/>
      <c r="BI325" s="86"/>
      <c r="BJ325" s="86"/>
      <c r="BK325" s="86"/>
      <c r="BL325" s="86"/>
      <c r="BM325" s="86"/>
      <c r="BN325" s="86"/>
      <c r="BO325" s="86"/>
      <c r="BP325" s="86"/>
      <c r="BQ325" s="86"/>
    </row>
    <row r="326" spans="1:69" s="67" customFormat="1" ht="18" customHeight="1" x14ac:dyDescent="0.2">
      <c r="A326" s="206" t="s">
        <v>60</v>
      </c>
      <c r="B326" s="206"/>
      <c r="C326" s="206"/>
      <c r="D326" s="206"/>
      <c r="E326" s="206"/>
      <c r="F326" s="207"/>
      <c r="G326" s="207"/>
      <c r="H326" s="207"/>
      <c r="I326" s="207"/>
      <c r="J326" s="207"/>
      <c r="K326" s="207"/>
      <c r="L326" s="207"/>
      <c r="M326" s="207"/>
      <c r="N326" s="207"/>
      <c r="O326" s="207"/>
      <c r="P326" s="207"/>
      <c r="Q326" s="207"/>
      <c r="R326" s="207"/>
      <c r="S326" s="207"/>
      <c r="T326" s="207"/>
      <c r="U326" s="207"/>
      <c r="V326" s="207"/>
      <c r="W326" s="207"/>
      <c r="X326" s="204" t="str">
        <f t="shared" si="9"/>
        <v/>
      </c>
      <c r="Y326" s="204"/>
      <c r="Z326" s="204"/>
      <c r="AA326" s="204"/>
      <c r="AB326" s="204"/>
      <c r="AC326" s="87"/>
      <c r="AD326" s="66"/>
      <c r="AE326" s="66"/>
      <c r="AF326" s="66"/>
      <c r="AG326" s="85"/>
      <c r="AH326" s="85"/>
      <c r="AI326" s="85"/>
      <c r="AJ326" s="85"/>
      <c r="AK326" s="88"/>
      <c r="AL326" s="88"/>
      <c r="AM326" s="85"/>
      <c r="AN326" s="85"/>
      <c r="AO326" s="85"/>
      <c r="AP326" s="85"/>
      <c r="AQ326" s="85"/>
      <c r="AR326" s="85"/>
      <c r="AS326" s="85"/>
      <c r="AT326" s="86"/>
      <c r="AU326" s="86"/>
      <c r="AV326" s="86"/>
      <c r="AW326" s="86"/>
      <c r="AX326" s="86"/>
      <c r="AY326" s="86"/>
      <c r="AZ326" s="86"/>
      <c r="BA326" s="86"/>
      <c r="BB326" s="86"/>
      <c r="BC326" s="86"/>
      <c r="BD326" s="86"/>
      <c r="BE326" s="86"/>
      <c r="BF326" s="86"/>
      <c r="BG326" s="86"/>
      <c r="BH326" s="86"/>
      <c r="BI326" s="86"/>
      <c r="BJ326" s="86"/>
      <c r="BK326" s="86"/>
      <c r="BL326" s="86"/>
      <c r="BM326" s="86"/>
      <c r="BN326" s="86"/>
      <c r="BO326" s="86"/>
      <c r="BP326" s="86"/>
      <c r="BQ326" s="86"/>
    </row>
    <row r="327" spans="1:69" s="67" customFormat="1" ht="18" customHeight="1" x14ac:dyDescent="0.2">
      <c r="A327" s="206" t="s">
        <v>61</v>
      </c>
      <c r="B327" s="206"/>
      <c r="C327" s="206"/>
      <c r="D327" s="206"/>
      <c r="E327" s="206"/>
      <c r="F327" s="207"/>
      <c r="G327" s="207"/>
      <c r="H327" s="207"/>
      <c r="I327" s="207"/>
      <c r="J327" s="207"/>
      <c r="K327" s="207"/>
      <c r="L327" s="207"/>
      <c r="M327" s="207"/>
      <c r="N327" s="207"/>
      <c r="O327" s="207"/>
      <c r="P327" s="207"/>
      <c r="Q327" s="207"/>
      <c r="R327" s="207"/>
      <c r="S327" s="207"/>
      <c r="T327" s="207"/>
      <c r="U327" s="207"/>
      <c r="V327" s="207"/>
      <c r="W327" s="207"/>
      <c r="X327" s="204" t="str">
        <f t="shared" si="9"/>
        <v/>
      </c>
      <c r="Y327" s="204"/>
      <c r="Z327" s="204"/>
      <c r="AA327" s="204"/>
      <c r="AB327" s="204"/>
      <c r="AC327" s="87"/>
      <c r="AD327" s="66"/>
      <c r="AE327" s="66"/>
      <c r="AF327" s="66"/>
      <c r="AG327" s="85"/>
      <c r="AH327" s="85"/>
      <c r="AI327" s="85"/>
      <c r="AJ327" s="85"/>
      <c r="AK327" s="88"/>
      <c r="AL327" s="88"/>
      <c r="AM327" s="85"/>
      <c r="AN327" s="85"/>
      <c r="AO327" s="85"/>
      <c r="AP327" s="85"/>
      <c r="AQ327" s="85"/>
      <c r="AR327" s="85"/>
      <c r="AS327" s="85"/>
      <c r="AT327" s="86"/>
      <c r="AU327" s="86"/>
      <c r="AV327" s="86"/>
      <c r="AW327" s="86"/>
      <c r="AX327" s="86"/>
      <c r="AY327" s="86"/>
      <c r="AZ327" s="86"/>
      <c r="BA327" s="86"/>
      <c r="BB327" s="86"/>
      <c r="BC327" s="86"/>
      <c r="BD327" s="86"/>
      <c r="BE327" s="86"/>
      <c r="BF327" s="86"/>
      <c r="BG327" s="86"/>
      <c r="BH327" s="86"/>
      <c r="BI327" s="86"/>
      <c r="BJ327" s="86"/>
      <c r="BK327" s="86"/>
      <c r="BL327" s="86"/>
      <c r="BM327" s="86"/>
      <c r="BN327" s="86"/>
      <c r="BO327" s="86"/>
      <c r="BP327" s="86"/>
      <c r="BQ327" s="86"/>
    </row>
    <row r="328" spans="1:69" s="67" customFormat="1" ht="18" customHeight="1" x14ac:dyDescent="0.2">
      <c r="A328" s="206" t="s">
        <v>62</v>
      </c>
      <c r="B328" s="206"/>
      <c r="C328" s="206"/>
      <c r="D328" s="206"/>
      <c r="E328" s="206"/>
      <c r="F328" s="207"/>
      <c r="G328" s="207"/>
      <c r="H328" s="207"/>
      <c r="I328" s="207"/>
      <c r="J328" s="207"/>
      <c r="K328" s="207"/>
      <c r="L328" s="207"/>
      <c r="M328" s="207"/>
      <c r="N328" s="207"/>
      <c r="O328" s="207"/>
      <c r="P328" s="207"/>
      <c r="Q328" s="207"/>
      <c r="R328" s="207"/>
      <c r="S328" s="207"/>
      <c r="T328" s="207"/>
      <c r="U328" s="207"/>
      <c r="V328" s="207"/>
      <c r="W328" s="207"/>
      <c r="X328" s="204" t="str">
        <f t="shared" si="9"/>
        <v/>
      </c>
      <c r="Y328" s="204"/>
      <c r="Z328" s="204"/>
      <c r="AA328" s="204"/>
      <c r="AB328" s="204"/>
      <c r="AC328" s="87"/>
      <c r="AD328" s="66"/>
      <c r="AE328" s="66"/>
      <c r="AF328" s="66"/>
      <c r="AG328" s="85"/>
      <c r="AH328" s="85"/>
      <c r="AI328" s="85"/>
      <c r="AJ328" s="85"/>
      <c r="AK328" s="88"/>
      <c r="AL328" s="88"/>
      <c r="AM328" s="85"/>
      <c r="AN328" s="85"/>
      <c r="AO328" s="85"/>
      <c r="AP328" s="85"/>
      <c r="AQ328" s="85"/>
      <c r="AR328" s="85"/>
      <c r="AS328" s="85"/>
      <c r="AT328" s="86"/>
      <c r="AU328" s="86"/>
      <c r="AV328" s="86"/>
      <c r="AW328" s="86"/>
      <c r="AX328" s="86"/>
      <c r="AY328" s="86"/>
      <c r="AZ328" s="86"/>
      <c r="BA328" s="86"/>
      <c r="BB328" s="86"/>
      <c r="BC328" s="86"/>
      <c r="BD328" s="86"/>
      <c r="BE328" s="86"/>
      <c r="BF328" s="86"/>
      <c r="BG328" s="86"/>
      <c r="BH328" s="86"/>
      <c r="BI328" s="86"/>
      <c r="BJ328" s="86"/>
      <c r="BK328" s="86"/>
      <c r="BL328" s="86"/>
      <c r="BM328" s="86"/>
      <c r="BN328" s="86"/>
      <c r="BO328" s="86"/>
      <c r="BP328" s="86"/>
      <c r="BQ328" s="86"/>
    </row>
    <row r="329" spans="1:69" s="67" customFormat="1" ht="18" customHeight="1" x14ac:dyDescent="0.2">
      <c r="A329" s="206" t="s">
        <v>63</v>
      </c>
      <c r="B329" s="206"/>
      <c r="C329" s="206"/>
      <c r="D329" s="206"/>
      <c r="E329" s="206"/>
      <c r="F329" s="207"/>
      <c r="G329" s="207"/>
      <c r="H329" s="207"/>
      <c r="I329" s="207"/>
      <c r="J329" s="207"/>
      <c r="K329" s="207"/>
      <c r="L329" s="207"/>
      <c r="M329" s="207"/>
      <c r="N329" s="207"/>
      <c r="O329" s="207"/>
      <c r="P329" s="207"/>
      <c r="Q329" s="207"/>
      <c r="R329" s="207"/>
      <c r="S329" s="207"/>
      <c r="T329" s="207"/>
      <c r="U329" s="207"/>
      <c r="V329" s="207"/>
      <c r="W329" s="207"/>
      <c r="X329" s="204" t="str">
        <f t="shared" si="9"/>
        <v/>
      </c>
      <c r="Y329" s="204"/>
      <c r="Z329" s="204"/>
      <c r="AA329" s="204"/>
      <c r="AB329" s="204"/>
      <c r="AC329" s="87"/>
      <c r="AD329" s="66"/>
      <c r="AE329" s="66"/>
      <c r="AF329" s="66"/>
      <c r="AG329" s="85"/>
      <c r="AH329" s="85"/>
      <c r="AI329" s="85"/>
      <c r="AJ329" s="85"/>
      <c r="AK329" s="88"/>
      <c r="AL329" s="88"/>
      <c r="AM329" s="85"/>
      <c r="AN329" s="85"/>
      <c r="AO329" s="85"/>
      <c r="AP329" s="85"/>
      <c r="AQ329" s="85"/>
      <c r="AR329" s="85"/>
      <c r="AS329" s="85"/>
      <c r="AT329" s="86"/>
      <c r="AU329" s="86"/>
      <c r="AV329" s="86"/>
      <c r="AW329" s="86"/>
      <c r="AX329" s="86"/>
      <c r="AY329" s="86"/>
      <c r="AZ329" s="86"/>
      <c r="BA329" s="86"/>
      <c r="BB329" s="86"/>
      <c r="BC329" s="86"/>
      <c r="BD329" s="86"/>
      <c r="BE329" s="86"/>
      <c r="BF329" s="86"/>
      <c r="BG329" s="86"/>
      <c r="BH329" s="86"/>
      <c r="BI329" s="86"/>
      <c r="BJ329" s="86"/>
      <c r="BK329" s="86"/>
      <c r="BL329" s="86"/>
      <c r="BM329" s="86"/>
      <c r="BN329" s="86"/>
      <c r="BO329" s="86"/>
      <c r="BP329" s="86"/>
      <c r="BQ329" s="86"/>
    </row>
    <row r="330" spans="1:69" s="67" customFormat="1" ht="18" customHeight="1" x14ac:dyDescent="0.2">
      <c r="A330" s="206" t="s">
        <v>64</v>
      </c>
      <c r="B330" s="206"/>
      <c r="C330" s="206"/>
      <c r="D330" s="206"/>
      <c r="E330" s="206"/>
      <c r="F330" s="207"/>
      <c r="G330" s="207"/>
      <c r="H330" s="207"/>
      <c r="I330" s="207"/>
      <c r="J330" s="207"/>
      <c r="K330" s="207"/>
      <c r="L330" s="207"/>
      <c r="M330" s="207"/>
      <c r="N330" s="207"/>
      <c r="O330" s="207"/>
      <c r="P330" s="207"/>
      <c r="Q330" s="207"/>
      <c r="R330" s="207"/>
      <c r="S330" s="207"/>
      <c r="T330" s="207"/>
      <c r="U330" s="207"/>
      <c r="V330" s="207"/>
      <c r="W330" s="207"/>
      <c r="X330" s="204" t="str">
        <f t="shared" si="9"/>
        <v/>
      </c>
      <c r="Y330" s="204"/>
      <c r="Z330" s="204"/>
      <c r="AA330" s="204"/>
      <c r="AB330" s="204"/>
      <c r="AC330" s="87"/>
      <c r="AD330" s="66"/>
      <c r="AE330" s="66"/>
      <c r="AF330" s="66"/>
      <c r="AG330" s="85"/>
      <c r="AH330" s="85"/>
      <c r="AI330" s="85"/>
      <c r="AJ330" s="85"/>
      <c r="AK330" s="88"/>
      <c r="AL330" s="88"/>
      <c r="AM330" s="85"/>
      <c r="AN330" s="85"/>
      <c r="AO330" s="85"/>
      <c r="AP330" s="85"/>
      <c r="AQ330" s="85"/>
      <c r="AR330" s="85"/>
      <c r="AS330" s="85"/>
      <c r="AT330" s="86"/>
      <c r="AU330" s="86"/>
      <c r="AV330" s="86"/>
      <c r="AW330" s="86"/>
      <c r="AX330" s="86"/>
      <c r="AY330" s="86"/>
      <c r="AZ330" s="86"/>
      <c r="BA330" s="86"/>
      <c r="BB330" s="86"/>
      <c r="BC330" s="86"/>
      <c r="BD330" s="86"/>
      <c r="BE330" s="86"/>
      <c r="BF330" s="86"/>
      <c r="BG330" s="86"/>
      <c r="BH330" s="86"/>
      <c r="BI330" s="86"/>
      <c r="BJ330" s="86"/>
      <c r="BK330" s="86"/>
      <c r="BL330" s="86"/>
      <c r="BM330" s="86"/>
      <c r="BN330" s="86"/>
      <c r="BO330" s="86"/>
      <c r="BP330" s="86"/>
      <c r="BQ330" s="86"/>
    </row>
    <row r="331" spans="1:69" s="67" customFormat="1" ht="18" customHeight="1" x14ac:dyDescent="0.2">
      <c r="A331" s="206" t="s">
        <v>65</v>
      </c>
      <c r="B331" s="206"/>
      <c r="C331" s="206"/>
      <c r="D331" s="206"/>
      <c r="E331" s="206"/>
      <c r="F331" s="207"/>
      <c r="G331" s="207"/>
      <c r="H331" s="207"/>
      <c r="I331" s="207"/>
      <c r="J331" s="207"/>
      <c r="K331" s="207"/>
      <c r="L331" s="207"/>
      <c r="M331" s="207"/>
      <c r="N331" s="207"/>
      <c r="O331" s="207"/>
      <c r="P331" s="207"/>
      <c r="Q331" s="207"/>
      <c r="R331" s="207"/>
      <c r="S331" s="207"/>
      <c r="T331" s="207"/>
      <c r="U331" s="207"/>
      <c r="V331" s="207"/>
      <c r="W331" s="207"/>
      <c r="X331" s="204" t="str">
        <f t="shared" si="9"/>
        <v/>
      </c>
      <c r="Y331" s="204"/>
      <c r="Z331" s="204"/>
      <c r="AA331" s="204"/>
      <c r="AB331" s="204"/>
      <c r="AC331" s="87"/>
      <c r="AD331" s="66"/>
      <c r="AE331" s="66"/>
      <c r="AF331" s="66"/>
      <c r="AG331" s="85"/>
      <c r="AH331" s="85"/>
      <c r="AI331" s="85"/>
      <c r="AJ331" s="85"/>
      <c r="AK331" s="88"/>
      <c r="AL331" s="88"/>
      <c r="AM331" s="85"/>
      <c r="AN331" s="85"/>
      <c r="AO331" s="85"/>
      <c r="AP331" s="85"/>
      <c r="AQ331" s="85"/>
      <c r="AR331" s="85"/>
      <c r="AS331" s="85"/>
      <c r="AT331" s="86"/>
      <c r="AU331" s="86"/>
      <c r="AV331" s="86"/>
      <c r="AW331" s="86"/>
      <c r="AX331" s="86"/>
      <c r="AY331" s="86"/>
      <c r="AZ331" s="86"/>
      <c r="BA331" s="86"/>
      <c r="BB331" s="86"/>
      <c r="BC331" s="86"/>
      <c r="BD331" s="86"/>
      <c r="BE331" s="86"/>
      <c r="BF331" s="86"/>
      <c r="BG331" s="86"/>
      <c r="BH331" s="86"/>
      <c r="BI331" s="86"/>
      <c r="BJ331" s="86"/>
      <c r="BK331" s="86"/>
      <c r="BL331" s="86"/>
      <c r="BM331" s="86"/>
      <c r="BN331" s="86"/>
      <c r="BO331" s="86"/>
      <c r="BP331" s="86"/>
      <c r="BQ331" s="86"/>
    </row>
    <row r="332" spans="1:69" s="67" customFormat="1" ht="18" customHeight="1" x14ac:dyDescent="0.2">
      <c r="A332" s="203" t="s">
        <v>66</v>
      </c>
      <c r="B332" s="203"/>
      <c r="C332" s="203"/>
      <c r="D332" s="203"/>
      <c r="E332" s="203"/>
      <c r="F332" s="203"/>
      <c r="G332" s="203"/>
      <c r="H332" s="203"/>
      <c r="I332" s="203"/>
      <c r="J332" s="203"/>
      <c r="K332" s="203"/>
      <c r="L332" s="203"/>
      <c r="M332" s="203"/>
      <c r="N332" s="203"/>
      <c r="O332" s="203"/>
      <c r="P332" s="203"/>
      <c r="Q332" s="203"/>
      <c r="R332" s="203"/>
      <c r="S332" s="203"/>
      <c r="T332" s="203"/>
      <c r="U332" s="203"/>
      <c r="V332" s="203"/>
      <c r="W332" s="203"/>
      <c r="X332" s="204" t="str">
        <f>IF(SUM(X320:AB331)=0,"",SUM(X320:AB331))</f>
        <v/>
      </c>
      <c r="Y332" s="204"/>
      <c r="Z332" s="204"/>
      <c r="AA332" s="204"/>
      <c r="AB332" s="204"/>
      <c r="AC332" s="89"/>
      <c r="AD332" s="66"/>
      <c r="AE332" s="66"/>
      <c r="AF332" s="66"/>
      <c r="AK332" s="90"/>
      <c r="AL332" s="90"/>
      <c r="AM332" s="90"/>
      <c r="AN332" s="90"/>
    </row>
    <row r="333" spans="1:69" s="67" customFormat="1" ht="18" customHeight="1" x14ac:dyDescent="0.2">
      <c r="A333" s="203" t="s">
        <v>87</v>
      </c>
      <c r="B333" s="203"/>
      <c r="C333" s="203"/>
      <c r="D333" s="203"/>
      <c r="E333" s="203"/>
      <c r="F333" s="203"/>
      <c r="G333" s="203"/>
      <c r="H333" s="203"/>
      <c r="I333" s="203"/>
      <c r="J333" s="203"/>
      <c r="K333" s="203"/>
      <c r="L333" s="203"/>
      <c r="M333" s="203"/>
      <c r="N333" s="203"/>
      <c r="O333" s="203"/>
      <c r="P333" s="203"/>
      <c r="Q333" s="203"/>
      <c r="R333" s="203"/>
      <c r="S333" s="203"/>
      <c r="T333" s="203"/>
      <c r="U333" s="203"/>
      <c r="V333" s="203"/>
      <c r="W333" s="203"/>
      <c r="X333" s="204" t="str">
        <f>IFERROR(ROUND(X332*0.22,2),"")</f>
        <v/>
      </c>
      <c r="Y333" s="204"/>
      <c r="Z333" s="204"/>
      <c r="AA333" s="204"/>
      <c r="AB333" s="204"/>
      <c r="AC333" s="89"/>
      <c r="AD333" s="66"/>
      <c r="AE333" s="66"/>
      <c r="AF333" s="66"/>
      <c r="AG333" s="90"/>
      <c r="AH333" s="90"/>
      <c r="AI333" s="90"/>
      <c r="AJ333" s="90"/>
    </row>
    <row r="334" spans="1:69" s="67" customFormat="1" ht="18" customHeight="1" x14ac:dyDescent="0.2">
      <c r="A334" s="203" t="s">
        <v>67</v>
      </c>
      <c r="B334" s="203"/>
      <c r="C334" s="203"/>
      <c r="D334" s="203"/>
      <c r="E334" s="203"/>
      <c r="F334" s="203"/>
      <c r="G334" s="203"/>
      <c r="H334" s="203"/>
      <c r="I334" s="203"/>
      <c r="J334" s="203"/>
      <c r="K334" s="203"/>
      <c r="L334" s="203"/>
      <c r="M334" s="203"/>
      <c r="N334" s="203"/>
      <c r="O334" s="203"/>
      <c r="P334" s="203"/>
      <c r="Q334" s="203"/>
      <c r="R334" s="203"/>
      <c r="S334" s="203"/>
      <c r="T334" s="203"/>
      <c r="U334" s="203"/>
      <c r="V334" s="203"/>
      <c r="W334" s="203"/>
      <c r="X334" s="204" t="str">
        <f>IFERROR(ROUND(X332*0.01,2),"")</f>
        <v/>
      </c>
      <c r="Y334" s="204"/>
      <c r="Z334" s="204"/>
      <c r="AA334" s="204"/>
      <c r="AB334" s="204"/>
      <c r="AC334" s="89"/>
      <c r="AD334" s="66"/>
      <c r="AE334" s="66"/>
      <c r="AF334" s="66"/>
      <c r="AG334" s="90"/>
      <c r="AH334" s="90"/>
      <c r="AI334" s="90"/>
      <c r="AJ334" s="90"/>
      <c r="AK334" s="90"/>
      <c r="AL334" s="90"/>
      <c r="AM334" s="90"/>
      <c r="AN334" s="90"/>
      <c r="AO334" s="90"/>
    </row>
    <row r="335" spans="1:69" s="67" customFormat="1" ht="18" customHeight="1" x14ac:dyDescent="0.2">
      <c r="A335" s="203" t="s">
        <v>33</v>
      </c>
      <c r="B335" s="203"/>
      <c r="C335" s="203"/>
      <c r="D335" s="203"/>
      <c r="E335" s="203"/>
      <c r="F335" s="203"/>
      <c r="G335" s="203"/>
      <c r="H335" s="203"/>
      <c r="I335" s="203"/>
      <c r="J335" s="203"/>
      <c r="K335" s="203"/>
      <c r="L335" s="203"/>
      <c r="M335" s="203"/>
      <c r="N335" s="203"/>
      <c r="O335" s="203"/>
      <c r="P335" s="203"/>
      <c r="Q335" s="203"/>
      <c r="R335" s="203"/>
      <c r="S335" s="203"/>
      <c r="T335" s="203"/>
      <c r="U335" s="203"/>
      <c r="V335" s="203"/>
      <c r="W335" s="203"/>
      <c r="X335" s="204" t="str">
        <f>IF(SUM(X332:AB334)=0,"",SUM(X332:AB334))</f>
        <v/>
      </c>
      <c r="Y335" s="204"/>
      <c r="Z335" s="204"/>
      <c r="AA335" s="204"/>
      <c r="AB335" s="204"/>
      <c r="AC335" s="89"/>
      <c r="AD335" s="66"/>
      <c r="AE335" s="66"/>
      <c r="AF335" s="66"/>
      <c r="AG335" s="90"/>
      <c r="AH335" s="90"/>
      <c r="AI335" s="90"/>
      <c r="AJ335" s="90"/>
      <c r="AK335" s="90"/>
      <c r="AL335" s="90"/>
      <c r="AM335" s="90"/>
      <c r="AN335" s="90"/>
      <c r="AO335" s="90"/>
    </row>
    <row r="336" spans="1:69" s="67" customFormat="1" ht="9" customHeight="1" x14ac:dyDescent="0.2">
      <c r="N336" s="94"/>
      <c r="O336" s="89"/>
      <c r="P336" s="89"/>
      <c r="Q336" s="89"/>
      <c r="R336" s="89"/>
      <c r="S336" s="95"/>
      <c r="T336" s="95"/>
      <c r="U336" s="95"/>
      <c r="V336" s="95"/>
      <c r="W336" s="95"/>
      <c r="X336" s="95"/>
      <c r="Y336" s="95"/>
      <c r="Z336" s="95"/>
      <c r="AA336" s="90"/>
      <c r="AB336" s="90"/>
      <c r="AC336" s="89"/>
      <c r="AD336" s="66"/>
      <c r="AE336" s="66"/>
      <c r="AF336" s="66"/>
      <c r="AG336" s="90"/>
      <c r="AH336" s="90"/>
      <c r="AI336" s="90"/>
      <c r="AJ336" s="90"/>
      <c r="AK336" s="90"/>
      <c r="AL336" s="90"/>
      <c r="AM336" s="90"/>
      <c r="AN336" s="90"/>
      <c r="AO336" s="90"/>
    </row>
    <row r="337" spans="1:69" ht="15" customHeight="1" x14ac:dyDescent="0.2">
      <c r="A337" s="92" t="s">
        <v>71</v>
      </c>
      <c r="B337" s="82"/>
      <c r="C337" s="82"/>
      <c r="D337" s="82"/>
      <c r="E337" s="82"/>
      <c r="F337" s="82"/>
      <c r="G337" s="82"/>
      <c r="H337" s="82"/>
      <c r="I337" s="82"/>
      <c r="J337" s="82"/>
      <c r="K337" s="82"/>
      <c r="L337" s="82"/>
      <c r="M337" s="82"/>
      <c r="N337" s="82"/>
      <c r="O337" s="82"/>
      <c r="P337" s="82"/>
      <c r="R337" s="82"/>
      <c r="T337" s="82"/>
      <c r="V337" s="82"/>
      <c r="W337" s="82"/>
      <c r="X337" s="82"/>
      <c r="Y337" s="82"/>
      <c r="Z337" s="82"/>
      <c r="AA337" s="82"/>
      <c r="AB337" s="93" t="s">
        <v>76</v>
      </c>
      <c r="AC337" s="82"/>
      <c r="AD337" s="82"/>
    </row>
    <row r="338" spans="1:69" ht="9" customHeight="1" x14ac:dyDescent="0.2">
      <c r="A338" s="82"/>
      <c r="B338" s="82"/>
      <c r="C338" s="82"/>
      <c r="D338" s="82"/>
      <c r="E338" s="82"/>
      <c r="F338" s="82"/>
      <c r="G338" s="82"/>
      <c r="H338" s="82"/>
      <c r="I338" s="82"/>
      <c r="J338" s="82"/>
      <c r="K338" s="82"/>
      <c r="L338" s="82"/>
      <c r="M338" s="82"/>
      <c r="N338" s="82"/>
      <c r="O338" s="82"/>
      <c r="P338" s="82"/>
      <c r="Q338" s="82"/>
      <c r="R338" s="82"/>
      <c r="T338" s="82"/>
      <c r="V338" s="82"/>
      <c r="W338" s="82"/>
      <c r="X338" s="82"/>
      <c r="Y338" s="82"/>
      <c r="Z338" s="82"/>
      <c r="AA338" s="82"/>
      <c r="AB338" s="82"/>
      <c r="AC338" s="82"/>
      <c r="AD338" s="82"/>
    </row>
    <row r="339" spans="1:69" ht="18" customHeight="1" x14ac:dyDescent="0.2">
      <c r="A339" s="208">
        <f>Finanzierungsplan!N48</f>
        <v>2027</v>
      </c>
      <c r="B339" s="208"/>
    </row>
    <row r="340" spans="1:69" s="67" customFormat="1" ht="18" customHeight="1" x14ac:dyDescent="0.2">
      <c r="A340" s="209" t="s">
        <v>48</v>
      </c>
      <c r="B340" s="209"/>
      <c r="C340" s="209"/>
      <c r="D340" s="209"/>
      <c r="E340" s="209"/>
      <c r="F340" s="210" t="s">
        <v>81</v>
      </c>
      <c r="G340" s="210"/>
      <c r="H340" s="210"/>
      <c r="I340" s="210"/>
      <c r="J340" s="210"/>
      <c r="K340" s="210" t="s">
        <v>69</v>
      </c>
      <c r="L340" s="210"/>
      <c r="M340" s="210"/>
      <c r="N340" s="210"/>
      <c r="O340" s="210"/>
      <c r="P340" s="210"/>
      <c r="Q340" s="210"/>
      <c r="R340" s="210"/>
      <c r="S340" s="210" t="s">
        <v>70</v>
      </c>
      <c r="T340" s="210"/>
      <c r="U340" s="210"/>
      <c r="V340" s="210"/>
      <c r="W340" s="210"/>
      <c r="X340" s="210" t="s">
        <v>115</v>
      </c>
      <c r="Y340" s="210"/>
      <c r="Z340" s="210"/>
      <c r="AA340" s="210"/>
      <c r="AB340" s="210"/>
      <c r="AC340" s="84"/>
      <c r="AD340" s="66"/>
      <c r="AE340" s="66"/>
      <c r="AF340" s="66"/>
      <c r="AG340" s="85"/>
      <c r="AH340" s="85"/>
      <c r="AI340" s="85"/>
      <c r="AJ340" s="85"/>
      <c r="AK340" s="85"/>
      <c r="AL340" s="85"/>
      <c r="AM340" s="85"/>
      <c r="AN340" s="85"/>
      <c r="AO340" s="85"/>
      <c r="AP340" s="85"/>
      <c r="AQ340" s="85"/>
      <c r="AR340" s="85"/>
      <c r="AS340" s="85"/>
      <c r="AT340" s="86"/>
      <c r="AU340" s="86"/>
      <c r="AV340" s="86"/>
      <c r="AW340" s="86"/>
      <c r="AX340" s="86"/>
      <c r="AY340" s="86"/>
      <c r="AZ340" s="86"/>
      <c r="BA340" s="86"/>
      <c r="BB340" s="86"/>
      <c r="BC340" s="86"/>
      <c r="BD340" s="86"/>
      <c r="BE340" s="86"/>
      <c r="BF340" s="86"/>
      <c r="BG340" s="86"/>
      <c r="BH340" s="86"/>
      <c r="BI340" s="86"/>
      <c r="BJ340" s="86"/>
      <c r="BK340" s="86"/>
      <c r="BL340" s="86"/>
      <c r="BM340" s="86"/>
      <c r="BN340" s="86"/>
      <c r="BO340" s="86"/>
      <c r="BP340" s="86"/>
      <c r="BQ340" s="86"/>
    </row>
    <row r="341" spans="1:69" s="67" customFormat="1" ht="18" customHeight="1" x14ac:dyDescent="0.2">
      <c r="A341" s="209"/>
      <c r="B341" s="209"/>
      <c r="C341" s="209"/>
      <c r="D341" s="209"/>
      <c r="E341" s="209"/>
      <c r="F341" s="210"/>
      <c r="G341" s="210"/>
      <c r="H341" s="210"/>
      <c r="I341" s="210"/>
      <c r="J341" s="210"/>
      <c r="K341" s="210"/>
      <c r="L341" s="210"/>
      <c r="M341" s="210"/>
      <c r="N341" s="210"/>
      <c r="O341" s="210"/>
      <c r="P341" s="210"/>
      <c r="Q341" s="210"/>
      <c r="R341" s="210"/>
      <c r="S341" s="210"/>
      <c r="T341" s="210"/>
      <c r="U341" s="210"/>
      <c r="V341" s="210"/>
      <c r="W341" s="210"/>
      <c r="X341" s="210"/>
      <c r="Y341" s="210"/>
      <c r="Z341" s="210"/>
      <c r="AA341" s="210"/>
      <c r="AB341" s="210"/>
      <c r="AC341" s="84"/>
      <c r="AD341" s="66"/>
      <c r="AE341" s="66"/>
      <c r="AF341" s="66"/>
      <c r="AG341" s="85"/>
      <c r="AH341" s="85"/>
      <c r="AI341" s="85"/>
      <c r="AJ341" s="85"/>
      <c r="AK341" s="85"/>
      <c r="AL341" s="85"/>
      <c r="AM341" s="85"/>
      <c r="AN341" s="85"/>
      <c r="AO341" s="85"/>
      <c r="AP341" s="85"/>
      <c r="AQ341" s="85"/>
      <c r="AR341" s="85"/>
      <c r="AS341" s="85"/>
      <c r="AT341" s="86"/>
      <c r="AU341" s="86"/>
      <c r="AV341" s="86"/>
      <c r="AW341" s="86"/>
      <c r="AX341" s="86"/>
      <c r="AY341" s="86"/>
      <c r="AZ341" s="86"/>
      <c r="BA341" s="86"/>
      <c r="BB341" s="86"/>
      <c r="BC341" s="86"/>
      <c r="BD341" s="86"/>
      <c r="BE341" s="86"/>
      <c r="BF341" s="86"/>
      <c r="BG341" s="86"/>
      <c r="BH341" s="86"/>
      <c r="BI341" s="86"/>
      <c r="BJ341" s="86"/>
      <c r="BK341" s="86"/>
      <c r="BL341" s="86"/>
      <c r="BM341" s="86"/>
      <c r="BN341" s="86"/>
      <c r="BO341" s="86"/>
      <c r="BP341" s="86"/>
      <c r="BQ341" s="86"/>
    </row>
    <row r="342" spans="1:69" s="67" customFormat="1" ht="18" customHeight="1" x14ac:dyDescent="0.2">
      <c r="A342" s="206" t="s">
        <v>54</v>
      </c>
      <c r="B342" s="206"/>
      <c r="C342" s="206"/>
      <c r="D342" s="206"/>
      <c r="E342" s="206"/>
      <c r="F342" s="207"/>
      <c r="G342" s="207"/>
      <c r="H342" s="207"/>
      <c r="I342" s="207"/>
      <c r="J342" s="207"/>
      <c r="K342" s="207"/>
      <c r="L342" s="207"/>
      <c r="M342" s="207"/>
      <c r="N342" s="207"/>
      <c r="O342" s="207"/>
      <c r="P342" s="207"/>
      <c r="Q342" s="207"/>
      <c r="R342" s="207"/>
      <c r="S342" s="207"/>
      <c r="T342" s="207"/>
      <c r="U342" s="207"/>
      <c r="V342" s="207"/>
      <c r="W342" s="207"/>
      <c r="X342" s="204" t="str">
        <f>IF(OR($M$308="",$M$300="",SUM(F342:W342)=0),"",IFERROR(ROUND((F342+K342+S342)*$M$308/$M$300,2),""))</f>
        <v/>
      </c>
      <c r="Y342" s="204"/>
      <c r="Z342" s="204"/>
      <c r="AA342" s="204"/>
      <c r="AB342" s="204"/>
      <c r="AC342" s="87"/>
      <c r="AD342" s="66"/>
      <c r="AE342" s="66"/>
      <c r="AF342" s="66"/>
      <c r="AG342" s="85"/>
      <c r="AH342" s="85"/>
      <c r="AI342" s="85"/>
      <c r="AJ342" s="85"/>
      <c r="AK342" s="88"/>
      <c r="AL342" s="88"/>
      <c r="AM342" s="85"/>
      <c r="AN342" s="85"/>
      <c r="AO342" s="85"/>
      <c r="AP342" s="85"/>
      <c r="AQ342" s="85"/>
      <c r="AR342" s="85"/>
      <c r="AS342" s="85"/>
      <c r="AT342" s="86"/>
      <c r="AU342" s="86"/>
      <c r="AV342" s="86"/>
      <c r="AW342" s="86"/>
      <c r="AX342" s="86"/>
      <c r="AY342" s="86"/>
      <c r="AZ342" s="86"/>
      <c r="BA342" s="86"/>
      <c r="BB342" s="86"/>
      <c r="BC342" s="86"/>
      <c r="BD342" s="86"/>
      <c r="BE342" s="86"/>
      <c r="BF342" s="86"/>
      <c r="BG342" s="86"/>
      <c r="BH342" s="86"/>
      <c r="BI342" s="86"/>
      <c r="BJ342" s="86"/>
      <c r="BK342" s="86"/>
      <c r="BL342" s="86"/>
      <c r="BM342" s="86"/>
      <c r="BN342" s="86"/>
      <c r="BO342" s="86"/>
      <c r="BP342" s="86"/>
      <c r="BQ342" s="86"/>
    </row>
    <row r="343" spans="1:69" s="67" customFormat="1" ht="18" customHeight="1" x14ac:dyDescent="0.2">
      <c r="A343" s="206" t="s">
        <v>55</v>
      </c>
      <c r="B343" s="206"/>
      <c r="C343" s="206"/>
      <c r="D343" s="206"/>
      <c r="E343" s="206"/>
      <c r="F343" s="207"/>
      <c r="G343" s="207"/>
      <c r="H343" s="207"/>
      <c r="I343" s="207"/>
      <c r="J343" s="207"/>
      <c r="K343" s="207"/>
      <c r="L343" s="207"/>
      <c r="M343" s="207"/>
      <c r="N343" s="207"/>
      <c r="O343" s="207"/>
      <c r="P343" s="207"/>
      <c r="Q343" s="207"/>
      <c r="R343" s="207"/>
      <c r="S343" s="207"/>
      <c r="T343" s="207"/>
      <c r="U343" s="207"/>
      <c r="V343" s="207"/>
      <c r="W343" s="207"/>
      <c r="X343" s="204" t="str">
        <f t="shared" ref="X343:X353" si="10">IF(OR($M$308="",$M$300="",SUM(F343:W343)=0),"",IFERROR(ROUND((F343+K343+S343)*$M$308/$M$300,2),""))</f>
        <v/>
      </c>
      <c r="Y343" s="204"/>
      <c r="Z343" s="204"/>
      <c r="AA343" s="204"/>
      <c r="AB343" s="204"/>
      <c r="AC343" s="87"/>
      <c r="AD343" s="66"/>
      <c r="AE343" s="66"/>
      <c r="AF343" s="66"/>
      <c r="AG343" s="85"/>
      <c r="AH343" s="85"/>
      <c r="AI343" s="85"/>
      <c r="AJ343" s="85"/>
      <c r="AK343" s="88"/>
      <c r="AL343" s="88"/>
      <c r="AM343" s="85"/>
      <c r="AN343" s="85"/>
      <c r="AO343" s="85"/>
      <c r="AP343" s="85"/>
      <c r="AQ343" s="85"/>
      <c r="AR343" s="85"/>
      <c r="AS343" s="85"/>
      <c r="AT343" s="86"/>
      <c r="AU343" s="86"/>
      <c r="AV343" s="86"/>
      <c r="AW343" s="86"/>
      <c r="AX343" s="86"/>
      <c r="AY343" s="86"/>
      <c r="AZ343" s="86"/>
      <c r="BA343" s="86"/>
      <c r="BB343" s="86"/>
      <c r="BC343" s="86"/>
      <c r="BD343" s="86"/>
      <c r="BE343" s="86"/>
      <c r="BF343" s="86"/>
      <c r="BG343" s="86"/>
      <c r="BH343" s="86"/>
      <c r="BI343" s="86"/>
      <c r="BJ343" s="86"/>
      <c r="BK343" s="86"/>
      <c r="BL343" s="86"/>
      <c r="BM343" s="86"/>
      <c r="BN343" s="86"/>
      <c r="BO343" s="86"/>
      <c r="BP343" s="86"/>
      <c r="BQ343" s="86"/>
    </row>
    <row r="344" spans="1:69" s="67" customFormat="1" ht="18" customHeight="1" x14ac:dyDescent="0.2">
      <c r="A344" s="206" t="s">
        <v>56</v>
      </c>
      <c r="B344" s="206"/>
      <c r="C344" s="206"/>
      <c r="D344" s="206"/>
      <c r="E344" s="206"/>
      <c r="F344" s="207"/>
      <c r="G344" s="207"/>
      <c r="H344" s="207"/>
      <c r="I344" s="207"/>
      <c r="J344" s="207"/>
      <c r="K344" s="207"/>
      <c r="L344" s="207"/>
      <c r="M344" s="207"/>
      <c r="N344" s="207"/>
      <c r="O344" s="207"/>
      <c r="P344" s="207"/>
      <c r="Q344" s="207"/>
      <c r="R344" s="207"/>
      <c r="S344" s="207"/>
      <c r="T344" s="207"/>
      <c r="U344" s="207"/>
      <c r="V344" s="207"/>
      <c r="W344" s="207"/>
      <c r="X344" s="204" t="str">
        <f t="shared" si="10"/>
        <v/>
      </c>
      <c r="Y344" s="204"/>
      <c r="Z344" s="204"/>
      <c r="AA344" s="204"/>
      <c r="AB344" s="204"/>
      <c r="AC344" s="87"/>
      <c r="AD344" s="66"/>
      <c r="AE344" s="66"/>
      <c r="AF344" s="66"/>
      <c r="AG344" s="85"/>
      <c r="AH344" s="85"/>
      <c r="AI344" s="85"/>
      <c r="AJ344" s="85"/>
      <c r="AK344" s="88"/>
      <c r="AL344" s="88"/>
      <c r="AM344" s="85"/>
      <c r="AN344" s="85"/>
      <c r="AO344" s="85"/>
      <c r="AP344" s="85"/>
      <c r="AQ344" s="85"/>
      <c r="AR344" s="85"/>
      <c r="AS344" s="85"/>
      <c r="AT344" s="86"/>
      <c r="AU344" s="86"/>
      <c r="AV344" s="86"/>
      <c r="AW344" s="86"/>
      <c r="AX344" s="86"/>
      <c r="AY344" s="86"/>
      <c r="AZ344" s="86"/>
      <c r="BA344" s="86"/>
      <c r="BB344" s="86"/>
      <c r="BC344" s="86"/>
      <c r="BD344" s="86"/>
      <c r="BE344" s="86"/>
      <c r="BF344" s="86"/>
      <c r="BG344" s="86"/>
      <c r="BH344" s="86"/>
      <c r="BI344" s="86"/>
      <c r="BJ344" s="86"/>
      <c r="BK344" s="86"/>
      <c r="BL344" s="86"/>
      <c r="BM344" s="86"/>
      <c r="BN344" s="86"/>
      <c r="BO344" s="86"/>
      <c r="BP344" s="86"/>
      <c r="BQ344" s="86"/>
    </row>
    <row r="345" spans="1:69" s="67" customFormat="1" ht="18" customHeight="1" x14ac:dyDescent="0.2">
      <c r="A345" s="206" t="s">
        <v>57</v>
      </c>
      <c r="B345" s="206"/>
      <c r="C345" s="206"/>
      <c r="D345" s="206"/>
      <c r="E345" s="206"/>
      <c r="F345" s="207"/>
      <c r="G345" s="207"/>
      <c r="H345" s="207"/>
      <c r="I345" s="207"/>
      <c r="J345" s="207"/>
      <c r="K345" s="207"/>
      <c r="L345" s="207"/>
      <c r="M345" s="207"/>
      <c r="N345" s="207"/>
      <c r="O345" s="207"/>
      <c r="P345" s="207"/>
      <c r="Q345" s="207"/>
      <c r="R345" s="207"/>
      <c r="S345" s="207"/>
      <c r="T345" s="207"/>
      <c r="U345" s="207"/>
      <c r="V345" s="207"/>
      <c r="W345" s="207"/>
      <c r="X345" s="204" t="str">
        <f t="shared" si="10"/>
        <v/>
      </c>
      <c r="Y345" s="204"/>
      <c r="Z345" s="204"/>
      <c r="AA345" s="204"/>
      <c r="AB345" s="204"/>
      <c r="AC345" s="87"/>
      <c r="AD345" s="66"/>
      <c r="AE345" s="66"/>
      <c r="AF345" s="66"/>
      <c r="AG345" s="85"/>
      <c r="AH345" s="85"/>
      <c r="AI345" s="85"/>
      <c r="AJ345" s="85"/>
      <c r="AK345" s="88"/>
      <c r="AL345" s="88"/>
      <c r="AM345" s="85"/>
      <c r="AN345" s="85"/>
      <c r="AO345" s="85"/>
      <c r="AP345" s="85"/>
      <c r="AQ345" s="85"/>
      <c r="AR345" s="85"/>
      <c r="AS345" s="85"/>
      <c r="AT345" s="86"/>
      <c r="AU345" s="86"/>
      <c r="AV345" s="86"/>
      <c r="AW345" s="86"/>
      <c r="AX345" s="86"/>
      <c r="AY345" s="86"/>
      <c r="AZ345" s="86"/>
      <c r="BA345" s="86"/>
      <c r="BB345" s="86"/>
      <c r="BC345" s="86"/>
      <c r="BD345" s="86"/>
      <c r="BE345" s="86"/>
      <c r="BF345" s="86"/>
      <c r="BG345" s="86"/>
      <c r="BH345" s="86"/>
      <c r="BI345" s="86"/>
      <c r="BJ345" s="86"/>
      <c r="BK345" s="86"/>
      <c r="BL345" s="86"/>
      <c r="BM345" s="86"/>
      <c r="BN345" s="86"/>
      <c r="BO345" s="86"/>
      <c r="BP345" s="86"/>
      <c r="BQ345" s="86"/>
    </row>
    <row r="346" spans="1:69" s="67" customFormat="1" ht="18" customHeight="1" x14ac:dyDescent="0.2">
      <c r="A346" s="206" t="s">
        <v>58</v>
      </c>
      <c r="B346" s="206"/>
      <c r="C346" s="206"/>
      <c r="D346" s="206"/>
      <c r="E346" s="206"/>
      <c r="F346" s="207"/>
      <c r="G346" s="207"/>
      <c r="H346" s="207"/>
      <c r="I346" s="207"/>
      <c r="J346" s="207"/>
      <c r="K346" s="207"/>
      <c r="L346" s="207"/>
      <c r="M346" s="207"/>
      <c r="N346" s="207"/>
      <c r="O346" s="207"/>
      <c r="P346" s="207"/>
      <c r="Q346" s="207"/>
      <c r="R346" s="207"/>
      <c r="S346" s="207"/>
      <c r="T346" s="207"/>
      <c r="U346" s="207"/>
      <c r="V346" s="207"/>
      <c r="W346" s="207"/>
      <c r="X346" s="204" t="str">
        <f t="shared" si="10"/>
        <v/>
      </c>
      <c r="Y346" s="204"/>
      <c r="Z346" s="204"/>
      <c r="AA346" s="204"/>
      <c r="AB346" s="204"/>
      <c r="AC346" s="87"/>
      <c r="AD346" s="66"/>
      <c r="AE346" s="66"/>
      <c r="AF346" s="66"/>
      <c r="AG346" s="85"/>
      <c r="AH346" s="85"/>
      <c r="AI346" s="85"/>
      <c r="AJ346" s="85"/>
      <c r="AK346" s="88"/>
      <c r="AL346" s="88"/>
      <c r="AM346" s="85"/>
      <c r="AN346" s="85"/>
      <c r="AO346" s="85"/>
      <c r="AP346" s="85"/>
      <c r="AQ346" s="85"/>
      <c r="AR346" s="85"/>
      <c r="AS346" s="85"/>
      <c r="AT346" s="86"/>
      <c r="AU346" s="86"/>
      <c r="AV346" s="86"/>
      <c r="AW346" s="86"/>
      <c r="AX346" s="86"/>
      <c r="AY346" s="86"/>
      <c r="AZ346" s="86"/>
      <c r="BA346" s="86"/>
      <c r="BB346" s="86"/>
      <c r="BC346" s="86"/>
      <c r="BD346" s="86"/>
      <c r="BE346" s="86"/>
      <c r="BF346" s="86"/>
      <c r="BG346" s="86"/>
      <c r="BH346" s="86"/>
      <c r="BI346" s="86"/>
      <c r="BJ346" s="86"/>
      <c r="BK346" s="86"/>
      <c r="BL346" s="86"/>
      <c r="BM346" s="86"/>
      <c r="BN346" s="86"/>
      <c r="BO346" s="86"/>
      <c r="BP346" s="86"/>
      <c r="BQ346" s="86"/>
    </row>
    <row r="347" spans="1:69" s="67" customFormat="1" ht="18" customHeight="1" x14ac:dyDescent="0.2">
      <c r="A347" s="206" t="s">
        <v>59</v>
      </c>
      <c r="B347" s="206"/>
      <c r="C347" s="206"/>
      <c r="D347" s="206"/>
      <c r="E347" s="206"/>
      <c r="F347" s="207"/>
      <c r="G347" s="207"/>
      <c r="H347" s="207"/>
      <c r="I347" s="207"/>
      <c r="J347" s="207"/>
      <c r="K347" s="207"/>
      <c r="L347" s="207"/>
      <c r="M347" s="207"/>
      <c r="N347" s="207"/>
      <c r="O347" s="207"/>
      <c r="P347" s="207"/>
      <c r="Q347" s="207"/>
      <c r="R347" s="207"/>
      <c r="S347" s="207"/>
      <c r="T347" s="207"/>
      <c r="U347" s="207"/>
      <c r="V347" s="207"/>
      <c r="W347" s="207"/>
      <c r="X347" s="204" t="str">
        <f t="shared" si="10"/>
        <v/>
      </c>
      <c r="Y347" s="204"/>
      <c r="Z347" s="204"/>
      <c r="AA347" s="204"/>
      <c r="AB347" s="204"/>
      <c r="AC347" s="87"/>
      <c r="AD347" s="66"/>
      <c r="AE347" s="66"/>
      <c r="AF347" s="66"/>
      <c r="AG347" s="85"/>
      <c r="AH347" s="85"/>
      <c r="AI347" s="85"/>
      <c r="AJ347" s="85"/>
      <c r="AK347" s="88"/>
      <c r="AL347" s="88"/>
      <c r="AM347" s="85"/>
      <c r="AN347" s="85"/>
      <c r="AO347" s="85"/>
      <c r="AP347" s="85"/>
      <c r="AQ347" s="85"/>
      <c r="AR347" s="85"/>
      <c r="AS347" s="85"/>
      <c r="AT347" s="86"/>
      <c r="AU347" s="86"/>
      <c r="AV347" s="86"/>
      <c r="AW347" s="86"/>
      <c r="AX347" s="86"/>
      <c r="AY347" s="86"/>
      <c r="AZ347" s="86"/>
      <c r="BA347" s="86"/>
      <c r="BB347" s="86"/>
      <c r="BC347" s="86"/>
      <c r="BD347" s="86"/>
      <c r="BE347" s="86"/>
      <c r="BF347" s="86"/>
      <c r="BG347" s="86"/>
      <c r="BH347" s="86"/>
      <c r="BI347" s="86"/>
      <c r="BJ347" s="86"/>
      <c r="BK347" s="86"/>
      <c r="BL347" s="86"/>
      <c r="BM347" s="86"/>
      <c r="BN347" s="86"/>
      <c r="BO347" s="86"/>
      <c r="BP347" s="86"/>
      <c r="BQ347" s="86"/>
    </row>
    <row r="348" spans="1:69" s="67" customFormat="1" ht="18" customHeight="1" x14ac:dyDescent="0.2">
      <c r="A348" s="206" t="s">
        <v>60</v>
      </c>
      <c r="B348" s="206"/>
      <c r="C348" s="206"/>
      <c r="D348" s="206"/>
      <c r="E348" s="206"/>
      <c r="F348" s="207"/>
      <c r="G348" s="207"/>
      <c r="H348" s="207"/>
      <c r="I348" s="207"/>
      <c r="J348" s="207"/>
      <c r="K348" s="207"/>
      <c r="L348" s="207"/>
      <c r="M348" s="207"/>
      <c r="N348" s="207"/>
      <c r="O348" s="207"/>
      <c r="P348" s="207"/>
      <c r="Q348" s="207"/>
      <c r="R348" s="207"/>
      <c r="S348" s="207"/>
      <c r="T348" s="207"/>
      <c r="U348" s="207"/>
      <c r="V348" s="207"/>
      <c r="W348" s="207"/>
      <c r="X348" s="204" t="str">
        <f t="shared" si="10"/>
        <v/>
      </c>
      <c r="Y348" s="204"/>
      <c r="Z348" s="204"/>
      <c r="AA348" s="204"/>
      <c r="AB348" s="204"/>
      <c r="AC348" s="87"/>
      <c r="AD348" s="66"/>
      <c r="AE348" s="66"/>
      <c r="AF348" s="66"/>
      <c r="AG348" s="85"/>
      <c r="AH348" s="85"/>
      <c r="AI348" s="85"/>
      <c r="AJ348" s="85"/>
      <c r="AK348" s="88"/>
      <c r="AL348" s="88"/>
      <c r="AM348" s="85"/>
      <c r="AN348" s="85"/>
      <c r="AO348" s="85"/>
      <c r="AP348" s="85"/>
      <c r="AQ348" s="85"/>
      <c r="AR348" s="85"/>
      <c r="AS348" s="85"/>
      <c r="AT348" s="86"/>
      <c r="AU348" s="86"/>
      <c r="AV348" s="86"/>
      <c r="AW348" s="86"/>
      <c r="AX348" s="86"/>
      <c r="AY348" s="86"/>
      <c r="AZ348" s="86"/>
      <c r="BA348" s="86"/>
      <c r="BB348" s="86"/>
      <c r="BC348" s="86"/>
      <c r="BD348" s="86"/>
      <c r="BE348" s="86"/>
      <c r="BF348" s="86"/>
      <c r="BG348" s="86"/>
      <c r="BH348" s="86"/>
      <c r="BI348" s="86"/>
      <c r="BJ348" s="86"/>
      <c r="BK348" s="86"/>
      <c r="BL348" s="86"/>
      <c r="BM348" s="86"/>
      <c r="BN348" s="86"/>
      <c r="BO348" s="86"/>
      <c r="BP348" s="86"/>
      <c r="BQ348" s="86"/>
    </row>
    <row r="349" spans="1:69" s="67" customFormat="1" ht="18" customHeight="1" x14ac:dyDescent="0.2">
      <c r="A349" s="206" t="s">
        <v>61</v>
      </c>
      <c r="B349" s="206"/>
      <c r="C349" s="206"/>
      <c r="D349" s="206"/>
      <c r="E349" s="206"/>
      <c r="F349" s="207"/>
      <c r="G349" s="207"/>
      <c r="H349" s="207"/>
      <c r="I349" s="207"/>
      <c r="J349" s="207"/>
      <c r="K349" s="207"/>
      <c r="L349" s="207"/>
      <c r="M349" s="207"/>
      <c r="N349" s="207"/>
      <c r="O349" s="207"/>
      <c r="P349" s="207"/>
      <c r="Q349" s="207"/>
      <c r="R349" s="207"/>
      <c r="S349" s="207"/>
      <c r="T349" s="207"/>
      <c r="U349" s="207"/>
      <c r="V349" s="207"/>
      <c r="W349" s="207"/>
      <c r="X349" s="204" t="str">
        <f t="shared" si="10"/>
        <v/>
      </c>
      <c r="Y349" s="204"/>
      <c r="Z349" s="204"/>
      <c r="AA349" s="204"/>
      <c r="AB349" s="204"/>
      <c r="AC349" s="87"/>
      <c r="AD349" s="66"/>
      <c r="AE349" s="66"/>
      <c r="AF349" s="66"/>
      <c r="AG349" s="85"/>
      <c r="AH349" s="85"/>
      <c r="AI349" s="85"/>
      <c r="AJ349" s="85"/>
      <c r="AK349" s="88"/>
      <c r="AL349" s="88"/>
      <c r="AM349" s="85"/>
      <c r="AN349" s="85"/>
      <c r="AO349" s="85"/>
      <c r="AP349" s="85"/>
      <c r="AQ349" s="85"/>
      <c r="AR349" s="85"/>
      <c r="AS349" s="85"/>
      <c r="AT349" s="86"/>
      <c r="AU349" s="86"/>
      <c r="AV349" s="86"/>
      <c r="AW349" s="86"/>
      <c r="AX349" s="86"/>
      <c r="AY349" s="86"/>
      <c r="AZ349" s="86"/>
      <c r="BA349" s="86"/>
      <c r="BB349" s="86"/>
      <c r="BC349" s="86"/>
      <c r="BD349" s="86"/>
      <c r="BE349" s="86"/>
      <c r="BF349" s="86"/>
      <c r="BG349" s="86"/>
      <c r="BH349" s="86"/>
      <c r="BI349" s="86"/>
      <c r="BJ349" s="86"/>
      <c r="BK349" s="86"/>
      <c r="BL349" s="86"/>
      <c r="BM349" s="86"/>
      <c r="BN349" s="86"/>
      <c r="BO349" s="86"/>
      <c r="BP349" s="86"/>
      <c r="BQ349" s="86"/>
    </row>
    <row r="350" spans="1:69" s="67" customFormat="1" ht="18" customHeight="1" x14ac:dyDescent="0.2">
      <c r="A350" s="206" t="s">
        <v>62</v>
      </c>
      <c r="B350" s="206"/>
      <c r="C350" s="206"/>
      <c r="D350" s="206"/>
      <c r="E350" s="206"/>
      <c r="F350" s="207"/>
      <c r="G350" s="207"/>
      <c r="H350" s="207"/>
      <c r="I350" s="207"/>
      <c r="J350" s="207"/>
      <c r="K350" s="207"/>
      <c r="L350" s="207"/>
      <c r="M350" s="207"/>
      <c r="N350" s="207"/>
      <c r="O350" s="207"/>
      <c r="P350" s="207"/>
      <c r="Q350" s="207"/>
      <c r="R350" s="207"/>
      <c r="S350" s="207"/>
      <c r="T350" s="207"/>
      <c r="U350" s="207"/>
      <c r="V350" s="207"/>
      <c r="W350" s="207"/>
      <c r="X350" s="204" t="str">
        <f t="shared" si="10"/>
        <v/>
      </c>
      <c r="Y350" s="204"/>
      <c r="Z350" s="204"/>
      <c r="AA350" s="204"/>
      <c r="AB350" s="204"/>
      <c r="AC350" s="87"/>
      <c r="AD350" s="66"/>
      <c r="AE350" s="66"/>
      <c r="AF350" s="66"/>
      <c r="AG350" s="85"/>
      <c r="AH350" s="85"/>
      <c r="AI350" s="85"/>
      <c r="AJ350" s="85"/>
      <c r="AK350" s="88"/>
      <c r="AL350" s="88"/>
      <c r="AM350" s="85"/>
      <c r="AN350" s="85"/>
      <c r="AO350" s="85"/>
      <c r="AP350" s="85"/>
      <c r="AQ350" s="85"/>
      <c r="AR350" s="85"/>
      <c r="AS350" s="85"/>
      <c r="AT350" s="86"/>
      <c r="AU350" s="86"/>
      <c r="AV350" s="86"/>
      <c r="AW350" s="86"/>
      <c r="AX350" s="86"/>
      <c r="AY350" s="86"/>
      <c r="AZ350" s="86"/>
      <c r="BA350" s="86"/>
      <c r="BB350" s="86"/>
      <c r="BC350" s="86"/>
      <c r="BD350" s="86"/>
      <c r="BE350" s="86"/>
      <c r="BF350" s="86"/>
      <c r="BG350" s="86"/>
      <c r="BH350" s="86"/>
      <c r="BI350" s="86"/>
      <c r="BJ350" s="86"/>
      <c r="BK350" s="86"/>
      <c r="BL350" s="86"/>
      <c r="BM350" s="86"/>
      <c r="BN350" s="86"/>
      <c r="BO350" s="86"/>
      <c r="BP350" s="86"/>
      <c r="BQ350" s="86"/>
    </row>
    <row r="351" spans="1:69" s="67" customFormat="1" ht="18" customHeight="1" x14ac:dyDescent="0.2">
      <c r="A351" s="206" t="s">
        <v>63</v>
      </c>
      <c r="B351" s="206"/>
      <c r="C351" s="206"/>
      <c r="D351" s="206"/>
      <c r="E351" s="206"/>
      <c r="F351" s="207"/>
      <c r="G351" s="207"/>
      <c r="H351" s="207"/>
      <c r="I351" s="207"/>
      <c r="J351" s="207"/>
      <c r="K351" s="207"/>
      <c r="L351" s="207"/>
      <c r="M351" s="207"/>
      <c r="N351" s="207"/>
      <c r="O351" s="207"/>
      <c r="P351" s="207"/>
      <c r="Q351" s="207"/>
      <c r="R351" s="207"/>
      <c r="S351" s="207"/>
      <c r="T351" s="207"/>
      <c r="U351" s="207"/>
      <c r="V351" s="207"/>
      <c r="W351" s="207"/>
      <c r="X351" s="204" t="str">
        <f t="shared" si="10"/>
        <v/>
      </c>
      <c r="Y351" s="204"/>
      <c r="Z351" s="204"/>
      <c r="AA351" s="204"/>
      <c r="AB351" s="204"/>
      <c r="AC351" s="87"/>
      <c r="AD351" s="66"/>
      <c r="AE351" s="66"/>
      <c r="AF351" s="66"/>
      <c r="AG351" s="85"/>
      <c r="AH351" s="85"/>
      <c r="AI351" s="85"/>
      <c r="AJ351" s="85"/>
      <c r="AK351" s="88"/>
      <c r="AL351" s="88"/>
      <c r="AM351" s="85"/>
      <c r="AN351" s="85"/>
      <c r="AO351" s="85"/>
      <c r="AP351" s="85"/>
      <c r="AQ351" s="85"/>
      <c r="AR351" s="85"/>
      <c r="AS351" s="85"/>
      <c r="AT351" s="86"/>
      <c r="AU351" s="86"/>
      <c r="AV351" s="86"/>
      <c r="AW351" s="86"/>
      <c r="AX351" s="86"/>
      <c r="AY351" s="86"/>
      <c r="AZ351" s="86"/>
      <c r="BA351" s="86"/>
      <c r="BB351" s="86"/>
      <c r="BC351" s="86"/>
      <c r="BD351" s="86"/>
      <c r="BE351" s="86"/>
      <c r="BF351" s="86"/>
      <c r="BG351" s="86"/>
      <c r="BH351" s="86"/>
      <c r="BI351" s="86"/>
      <c r="BJ351" s="86"/>
      <c r="BK351" s="86"/>
      <c r="BL351" s="86"/>
      <c r="BM351" s="86"/>
      <c r="BN351" s="86"/>
      <c r="BO351" s="86"/>
      <c r="BP351" s="86"/>
      <c r="BQ351" s="86"/>
    </row>
    <row r="352" spans="1:69" s="67" customFormat="1" ht="18" customHeight="1" x14ac:dyDescent="0.2">
      <c r="A352" s="206" t="s">
        <v>64</v>
      </c>
      <c r="B352" s="206"/>
      <c r="C352" s="206"/>
      <c r="D352" s="206"/>
      <c r="E352" s="206"/>
      <c r="F352" s="207"/>
      <c r="G352" s="207"/>
      <c r="H352" s="207"/>
      <c r="I352" s="207"/>
      <c r="J352" s="207"/>
      <c r="K352" s="207"/>
      <c r="L352" s="207"/>
      <c r="M352" s="207"/>
      <c r="N352" s="207"/>
      <c r="O352" s="207"/>
      <c r="P352" s="207"/>
      <c r="Q352" s="207"/>
      <c r="R352" s="207"/>
      <c r="S352" s="207"/>
      <c r="T352" s="207"/>
      <c r="U352" s="207"/>
      <c r="V352" s="207"/>
      <c r="W352" s="207"/>
      <c r="X352" s="204" t="str">
        <f t="shared" si="10"/>
        <v/>
      </c>
      <c r="Y352" s="204"/>
      <c r="Z352" s="204"/>
      <c r="AA352" s="204"/>
      <c r="AB352" s="204"/>
      <c r="AC352" s="87"/>
      <c r="AD352" s="66"/>
      <c r="AE352" s="66"/>
      <c r="AF352" s="66"/>
      <c r="AG352" s="85"/>
      <c r="AH352" s="85"/>
      <c r="AI352" s="85"/>
      <c r="AJ352" s="85"/>
      <c r="AK352" s="88"/>
      <c r="AL352" s="88"/>
      <c r="AM352" s="85"/>
      <c r="AN352" s="85"/>
      <c r="AO352" s="85"/>
      <c r="AP352" s="85"/>
      <c r="AQ352" s="85"/>
      <c r="AR352" s="85"/>
      <c r="AS352" s="85"/>
      <c r="AT352" s="86"/>
      <c r="AU352" s="86"/>
      <c r="AV352" s="86"/>
      <c r="AW352" s="86"/>
      <c r="AX352" s="86"/>
      <c r="AY352" s="86"/>
      <c r="AZ352" s="86"/>
      <c r="BA352" s="86"/>
      <c r="BB352" s="86"/>
      <c r="BC352" s="86"/>
      <c r="BD352" s="86"/>
      <c r="BE352" s="86"/>
      <c r="BF352" s="86"/>
      <c r="BG352" s="86"/>
      <c r="BH352" s="86"/>
      <c r="BI352" s="86"/>
      <c r="BJ352" s="86"/>
      <c r="BK352" s="86"/>
      <c r="BL352" s="86"/>
      <c r="BM352" s="86"/>
      <c r="BN352" s="86"/>
      <c r="BO352" s="86"/>
      <c r="BP352" s="86"/>
      <c r="BQ352" s="86"/>
    </row>
    <row r="353" spans="1:69" s="67" customFormat="1" ht="18" customHeight="1" x14ac:dyDescent="0.2">
      <c r="A353" s="206" t="s">
        <v>65</v>
      </c>
      <c r="B353" s="206"/>
      <c r="C353" s="206"/>
      <c r="D353" s="206"/>
      <c r="E353" s="206"/>
      <c r="F353" s="207"/>
      <c r="G353" s="207"/>
      <c r="H353" s="207"/>
      <c r="I353" s="207"/>
      <c r="J353" s="207"/>
      <c r="K353" s="207"/>
      <c r="L353" s="207"/>
      <c r="M353" s="207"/>
      <c r="N353" s="207"/>
      <c r="O353" s="207"/>
      <c r="P353" s="207"/>
      <c r="Q353" s="207"/>
      <c r="R353" s="207"/>
      <c r="S353" s="207"/>
      <c r="T353" s="207"/>
      <c r="U353" s="207"/>
      <c r="V353" s="207"/>
      <c r="W353" s="207"/>
      <c r="X353" s="204" t="str">
        <f t="shared" si="10"/>
        <v/>
      </c>
      <c r="Y353" s="204"/>
      <c r="Z353" s="204"/>
      <c r="AA353" s="204"/>
      <c r="AB353" s="204"/>
      <c r="AC353" s="87"/>
      <c r="AD353" s="66"/>
      <c r="AE353" s="66"/>
      <c r="AF353" s="66"/>
      <c r="AG353" s="85"/>
      <c r="AH353" s="85"/>
      <c r="AI353" s="85"/>
      <c r="AJ353" s="85"/>
      <c r="AK353" s="88"/>
      <c r="AL353" s="88"/>
      <c r="AM353" s="85"/>
      <c r="AN353" s="85"/>
      <c r="AO353" s="85"/>
      <c r="AP353" s="85"/>
      <c r="AQ353" s="85"/>
      <c r="AR353" s="85"/>
      <c r="AS353" s="85"/>
      <c r="AT353" s="86"/>
      <c r="AU353" s="86"/>
      <c r="AV353" s="86"/>
      <c r="AW353" s="86"/>
      <c r="AX353" s="86"/>
      <c r="AY353" s="86"/>
      <c r="AZ353" s="86"/>
      <c r="BA353" s="86"/>
      <c r="BB353" s="86"/>
      <c r="BC353" s="86"/>
      <c r="BD353" s="86"/>
      <c r="BE353" s="86"/>
      <c r="BF353" s="86"/>
      <c r="BG353" s="86"/>
      <c r="BH353" s="86"/>
      <c r="BI353" s="86"/>
      <c r="BJ353" s="86"/>
      <c r="BK353" s="86"/>
      <c r="BL353" s="86"/>
      <c r="BM353" s="86"/>
      <c r="BN353" s="86"/>
      <c r="BO353" s="86"/>
      <c r="BP353" s="86"/>
      <c r="BQ353" s="86"/>
    </row>
    <row r="354" spans="1:69" s="67" customFormat="1" ht="18" customHeight="1" x14ac:dyDescent="0.2">
      <c r="A354" s="203" t="s">
        <v>66</v>
      </c>
      <c r="B354" s="203"/>
      <c r="C354" s="203"/>
      <c r="D354" s="203"/>
      <c r="E354" s="203"/>
      <c r="F354" s="203"/>
      <c r="G354" s="203"/>
      <c r="H354" s="203"/>
      <c r="I354" s="203"/>
      <c r="J354" s="203"/>
      <c r="K354" s="203"/>
      <c r="L354" s="203"/>
      <c r="M354" s="203"/>
      <c r="N354" s="203"/>
      <c r="O354" s="203"/>
      <c r="P354" s="203"/>
      <c r="Q354" s="203"/>
      <c r="R354" s="203"/>
      <c r="S354" s="203"/>
      <c r="T354" s="203"/>
      <c r="U354" s="203"/>
      <c r="V354" s="203"/>
      <c r="W354" s="203"/>
      <c r="X354" s="204" t="str">
        <f>IF(SUM(X342:AB353)=0,"",SUM(X342:AB353))</f>
        <v/>
      </c>
      <c r="Y354" s="204"/>
      <c r="Z354" s="204"/>
      <c r="AA354" s="204"/>
      <c r="AB354" s="204"/>
      <c r="AC354" s="89"/>
      <c r="AD354" s="66"/>
      <c r="AE354" s="66"/>
      <c r="AF354" s="66"/>
      <c r="AK354" s="90"/>
      <c r="AL354" s="90"/>
      <c r="AM354" s="90"/>
      <c r="AN354" s="90"/>
    </row>
    <row r="355" spans="1:69" s="67" customFormat="1" ht="18" customHeight="1" x14ac:dyDescent="0.2">
      <c r="A355" s="203" t="s">
        <v>87</v>
      </c>
      <c r="B355" s="203"/>
      <c r="C355" s="203"/>
      <c r="D355" s="203"/>
      <c r="E355" s="203"/>
      <c r="F355" s="203"/>
      <c r="G355" s="203"/>
      <c r="H355" s="203"/>
      <c r="I355" s="203"/>
      <c r="J355" s="203"/>
      <c r="K355" s="203"/>
      <c r="L355" s="203"/>
      <c r="M355" s="203"/>
      <c r="N355" s="203"/>
      <c r="O355" s="203"/>
      <c r="P355" s="203"/>
      <c r="Q355" s="203"/>
      <c r="R355" s="203"/>
      <c r="S355" s="203"/>
      <c r="T355" s="203"/>
      <c r="U355" s="203"/>
      <c r="V355" s="203"/>
      <c r="W355" s="203"/>
      <c r="X355" s="204" t="str">
        <f>IFERROR(ROUND(X354*0.22,2),"")</f>
        <v/>
      </c>
      <c r="Y355" s="204"/>
      <c r="Z355" s="204"/>
      <c r="AA355" s="204"/>
      <c r="AB355" s="204"/>
      <c r="AC355" s="89"/>
      <c r="AD355" s="66"/>
      <c r="AE355" s="66"/>
      <c r="AF355" s="66"/>
      <c r="AG355" s="90"/>
      <c r="AH355" s="90"/>
      <c r="AI355" s="90"/>
      <c r="AJ355" s="90"/>
    </row>
    <row r="356" spans="1:69" s="67" customFormat="1" ht="18" customHeight="1" x14ac:dyDescent="0.2">
      <c r="A356" s="203" t="s">
        <v>67</v>
      </c>
      <c r="B356" s="203"/>
      <c r="C356" s="203"/>
      <c r="D356" s="203"/>
      <c r="E356" s="203"/>
      <c r="F356" s="203"/>
      <c r="G356" s="203"/>
      <c r="H356" s="203"/>
      <c r="I356" s="203"/>
      <c r="J356" s="203"/>
      <c r="K356" s="203"/>
      <c r="L356" s="203"/>
      <c r="M356" s="203"/>
      <c r="N356" s="203"/>
      <c r="O356" s="203"/>
      <c r="P356" s="203"/>
      <c r="Q356" s="203"/>
      <c r="R356" s="203"/>
      <c r="S356" s="203"/>
      <c r="T356" s="203"/>
      <c r="U356" s="203"/>
      <c r="V356" s="203"/>
      <c r="W356" s="203"/>
      <c r="X356" s="204" t="str">
        <f>IFERROR(ROUND(X354*0.01,2),"")</f>
        <v/>
      </c>
      <c r="Y356" s="204"/>
      <c r="Z356" s="204"/>
      <c r="AA356" s="204"/>
      <c r="AB356" s="204"/>
      <c r="AC356" s="89"/>
      <c r="AD356" s="66"/>
      <c r="AE356" s="66"/>
      <c r="AF356" s="66"/>
      <c r="AG356" s="90"/>
      <c r="AH356" s="90"/>
      <c r="AI356" s="90"/>
      <c r="AJ356" s="90"/>
      <c r="AK356" s="90"/>
      <c r="AL356" s="90"/>
      <c r="AM356" s="90"/>
      <c r="AN356" s="90"/>
      <c r="AO356" s="90"/>
    </row>
    <row r="357" spans="1:69" s="67" customFormat="1" ht="18" customHeight="1" x14ac:dyDescent="0.2">
      <c r="A357" s="203" t="s">
        <v>33</v>
      </c>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4" t="str">
        <f>IF(SUM(X354:AB356)=0,"",SUM(X354:AB356))</f>
        <v/>
      </c>
      <c r="Y357" s="204"/>
      <c r="Z357" s="204"/>
      <c r="AA357" s="204"/>
      <c r="AB357" s="204"/>
      <c r="AC357" s="89"/>
      <c r="AD357" s="66"/>
      <c r="AE357" s="66"/>
      <c r="AF357" s="66"/>
      <c r="AG357" s="90"/>
      <c r="AH357" s="90"/>
      <c r="AI357" s="90"/>
      <c r="AJ357" s="90"/>
      <c r="AK357" s="90"/>
      <c r="AL357" s="90"/>
      <c r="AM357" s="90"/>
      <c r="AN357" s="90"/>
      <c r="AO357" s="90"/>
    </row>
    <row r="358" spans="1:69" s="67" customFormat="1" ht="9" customHeight="1" x14ac:dyDescent="0.2">
      <c r="N358" s="94"/>
      <c r="O358" s="89"/>
      <c r="P358" s="89"/>
      <c r="Q358" s="89"/>
      <c r="R358" s="89"/>
      <c r="S358" s="95"/>
      <c r="T358" s="95"/>
      <c r="U358" s="95"/>
      <c r="V358" s="95"/>
      <c r="W358" s="95"/>
      <c r="X358" s="95"/>
      <c r="Y358" s="95"/>
      <c r="Z358" s="95"/>
      <c r="AA358" s="90"/>
      <c r="AB358" s="90"/>
      <c r="AC358" s="89"/>
      <c r="AD358" s="66"/>
      <c r="AE358" s="66"/>
      <c r="AF358" s="66"/>
      <c r="AG358" s="90"/>
      <c r="AH358" s="90"/>
      <c r="AI358" s="90"/>
      <c r="AJ358" s="90"/>
      <c r="AK358" s="90"/>
      <c r="AL358" s="90"/>
      <c r="AM358" s="90"/>
      <c r="AN358" s="90"/>
      <c r="AO358" s="90"/>
    </row>
    <row r="359" spans="1:69" ht="15" customHeight="1" x14ac:dyDescent="0.2">
      <c r="A359" s="92" t="s">
        <v>71</v>
      </c>
      <c r="B359" s="82"/>
      <c r="C359" s="82"/>
      <c r="D359" s="82"/>
      <c r="E359" s="82"/>
      <c r="F359" s="82"/>
      <c r="G359" s="82"/>
      <c r="H359" s="82"/>
      <c r="I359" s="82"/>
      <c r="J359" s="82"/>
      <c r="K359" s="82"/>
      <c r="L359" s="82"/>
      <c r="M359" s="82"/>
      <c r="N359" s="82"/>
      <c r="O359" s="82"/>
      <c r="P359" s="82"/>
      <c r="R359" s="82"/>
      <c r="T359" s="82"/>
      <c r="V359" s="82"/>
      <c r="W359" s="82"/>
      <c r="X359" s="82"/>
      <c r="Y359" s="82"/>
      <c r="Z359" s="82"/>
      <c r="AA359" s="82"/>
      <c r="AB359" s="93" t="s">
        <v>72</v>
      </c>
      <c r="AC359" s="82"/>
      <c r="AD359" s="82"/>
    </row>
    <row r="360" spans="1:69" ht="9" customHeight="1" x14ac:dyDescent="0.2">
      <c r="A360" s="82"/>
      <c r="B360" s="82"/>
      <c r="C360" s="82"/>
      <c r="D360" s="82"/>
      <c r="E360" s="82"/>
      <c r="F360" s="82"/>
      <c r="G360" s="82"/>
      <c r="H360" s="82"/>
      <c r="I360" s="82"/>
      <c r="J360" s="82"/>
      <c r="K360" s="82"/>
      <c r="L360" s="82"/>
      <c r="M360" s="82"/>
      <c r="N360" s="82"/>
      <c r="O360" s="82"/>
      <c r="P360" s="82"/>
      <c r="Q360" s="82"/>
      <c r="R360" s="82"/>
      <c r="T360" s="82"/>
      <c r="V360" s="82"/>
      <c r="W360" s="82"/>
      <c r="X360" s="82"/>
      <c r="Y360" s="82"/>
      <c r="Z360" s="82"/>
      <c r="AA360" s="82"/>
      <c r="AB360" s="82"/>
      <c r="AC360" s="82"/>
      <c r="AD360" s="82"/>
    </row>
    <row r="361" spans="1:69" ht="18" customHeight="1" x14ac:dyDescent="0.2">
      <c r="A361" s="208">
        <f>Finanzierungsplan!S48</f>
        <v>2028</v>
      </c>
      <c r="B361" s="208"/>
    </row>
    <row r="362" spans="1:69" s="67" customFormat="1" ht="18" customHeight="1" x14ac:dyDescent="0.2">
      <c r="A362" s="209" t="s">
        <v>48</v>
      </c>
      <c r="B362" s="209"/>
      <c r="C362" s="209"/>
      <c r="D362" s="209"/>
      <c r="E362" s="209"/>
      <c r="F362" s="210" t="s">
        <v>82</v>
      </c>
      <c r="G362" s="210"/>
      <c r="H362" s="210"/>
      <c r="I362" s="210"/>
      <c r="J362" s="210"/>
      <c r="K362" s="210" t="s">
        <v>73</v>
      </c>
      <c r="L362" s="210"/>
      <c r="M362" s="210"/>
      <c r="N362" s="210"/>
      <c r="O362" s="210"/>
      <c r="P362" s="210"/>
      <c r="Q362" s="210"/>
      <c r="R362" s="210"/>
      <c r="S362" s="210" t="s">
        <v>74</v>
      </c>
      <c r="T362" s="210"/>
      <c r="U362" s="210"/>
      <c r="V362" s="210"/>
      <c r="W362" s="210"/>
      <c r="X362" s="210" t="s">
        <v>115</v>
      </c>
      <c r="Y362" s="210"/>
      <c r="Z362" s="210"/>
      <c r="AA362" s="210"/>
      <c r="AB362" s="210"/>
      <c r="AC362" s="84"/>
      <c r="AD362" s="66"/>
      <c r="AE362" s="66"/>
      <c r="AF362" s="66"/>
      <c r="AG362" s="85"/>
      <c r="AH362" s="85"/>
      <c r="AI362" s="85"/>
      <c r="AJ362" s="85"/>
      <c r="AK362" s="85"/>
      <c r="AL362" s="85"/>
      <c r="AM362" s="85"/>
      <c r="AN362" s="85"/>
      <c r="AO362" s="85"/>
      <c r="AP362" s="85"/>
      <c r="AQ362" s="85"/>
      <c r="AR362" s="85"/>
      <c r="AS362" s="85"/>
      <c r="AT362" s="86"/>
      <c r="AU362" s="86"/>
      <c r="AV362" s="86"/>
      <c r="AW362" s="86"/>
      <c r="AX362" s="86"/>
      <c r="AY362" s="86"/>
      <c r="AZ362" s="86"/>
      <c r="BA362" s="86"/>
      <c r="BB362" s="86"/>
      <c r="BC362" s="86"/>
      <c r="BD362" s="86"/>
      <c r="BE362" s="86"/>
      <c r="BF362" s="86"/>
      <c r="BG362" s="86"/>
      <c r="BH362" s="86"/>
      <c r="BI362" s="86"/>
      <c r="BJ362" s="86"/>
      <c r="BK362" s="86"/>
      <c r="BL362" s="86"/>
      <c r="BM362" s="86"/>
      <c r="BN362" s="86"/>
      <c r="BO362" s="86"/>
      <c r="BP362" s="86"/>
      <c r="BQ362" s="86"/>
    </row>
    <row r="363" spans="1:69" s="67" customFormat="1" ht="18" customHeight="1" x14ac:dyDescent="0.2">
      <c r="A363" s="209"/>
      <c r="B363" s="209"/>
      <c r="C363" s="209"/>
      <c r="D363" s="209"/>
      <c r="E363" s="209"/>
      <c r="F363" s="210"/>
      <c r="G363" s="210"/>
      <c r="H363" s="210"/>
      <c r="I363" s="210"/>
      <c r="J363" s="210"/>
      <c r="K363" s="210"/>
      <c r="L363" s="210"/>
      <c r="M363" s="210"/>
      <c r="N363" s="210"/>
      <c r="O363" s="210"/>
      <c r="P363" s="210"/>
      <c r="Q363" s="210"/>
      <c r="R363" s="210"/>
      <c r="S363" s="210"/>
      <c r="T363" s="210"/>
      <c r="U363" s="210"/>
      <c r="V363" s="210"/>
      <c r="W363" s="210"/>
      <c r="X363" s="210"/>
      <c r="Y363" s="210"/>
      <c r="Z363" s="210"/>
      <c r="AA363" s="210"/>
      <c r="AB363" s="210"/>
      <c r="AC363" s="84"/>
      <c r="AD363" s="66"/>
      <c r="AE363" s="66"/>
      <c r="AF363" s="66"/>
      <c r="AG363" s="85"/>
      <c r="AH363" s="85"/>
      <c r="AI363" s="85"/>
      <c r="AJ363" s="85"/>
      <c r="AK363" s="85"/>
      <c r="AL363" s="85"/>
      <c r="AM363" s="85"/>
      <c r="AN363" s="85"/>
      <c r="AO363" s="85"/>
      <c r="AP363" s="85"/>
      <c r="AQ363" s="85"/>
      <c r="AR363" s="85"/>
      <c r="AS363" s="85"/>
      <c r="AT363" s="86"/>
      <c r="AU363" s="86"/>
      <c r="AV363" s="86"/>
      <c r="AW363" s="86"/>
      <c r="AX363" s="86"/>
      <c r="AY363" s="86"/>
      <c r="AZ363" s="86"/>
      <c r="BA363" s="86"/>
      <c r="BB363" s="86"/>
      <c r="BC363" s="86"/>
      <c r="BD363" s="86"/>
      <c r="BE363" s="86"/>
      <c r="BF363" s="86"/>
      <c r="BG363" s="86"/>
      <c r="BH363" s="86"/>
      <c r="BI363" s="86"/>
      <c r="BJ363" s="86"/>
      <c r="BK363" s="86"/>
      <c r="BL363" s="86"/>
      <c r="BM363" s="86"/>
      <c r="BN363" s="86"/>
      <c r="BO363" s="86"/>
      <c r="BP363" s="86"/>
      <c r="BQ363" s="86"/>
    </row>
    <row r="364" spans="1:69" s="67" customFormat="1" ht="18" customHeight="1" x14ac:dyDescent="0.2">
      <c r="A364" s="206" t="s">
        <v>54</v>
      </c>
      <c r="B364" s="206"/>
      <c r="C364" s="206"/>
      <c r="D364" s="206"/>
      <c r="E364" s="206"/>
      <c r="F364" s="207"/>
      <c r="G364" s="207"/>
      <c r="H364" s="207"/>
      <c r="I364" s="207"/>
      <c r="J364" s="207"/>
      <c r="K364" s="207"/>
      <c r="L364" s="207"/>
      <c r="M364" s="207"/>
      <c r="N364" s="207"/>
      <c r="O364" s="207"/>
      <c r="P364" s="207"/>
      <c r="Q364" s="207"/>
      <c r="R364" s="207"/>
      <c r="S364" s="207"/>
      <c r="T364" s="207"/>
      <c r="U364" s="207"/>
      <c r="V364" s="207"/>
      <c r="W364" s="207"/>
      <c r="X364" s="204" t="str">
        <f>IF(OR($M$308="",$M$300="",SUM(F364:W364)=0),"",IFERROR(ROUND((F364+K364+S364)*$M$308/$M$300,2),""))</f>
        <v/>
      </c>
      <c r="Y364" s="204"/>
      <c r="Z364" s="204"/>
      <c r="AA364" s="204"/>
      <c r="AB364" s="204"/>
      <c r="AC364" s="87"/>
      <c r="AD364" s="66"/>
      <c r="AE364" s="66"/>
      <c r="AF364" s="66"/>
      <c r="AG364" s="85"/>
      <c r="AH364" s="85"/>
      <c r="AI364" s="85"/>
      <c r="AJ364" s="85"/>
      <c r="AK364" s="88"/>
      <c r="AL364" s="88"/>
      <c r="AM364" s="85"/>
      <c r="AN364" s="85"/>
      <c r="AO364" s="85"/>
      <c r="AP364" s="85"/>
      <c r="AQ364" s="85"/>
      <c r="AR364" s="85"/>
      <c r="AS364" s="85"/>
      <c r="AT364" s="86"/>
      <c r="AU364" s="86"/>
      <c r="AV364" s="86"/>
      <c r="AW364" s="86"/>
      <c r="AX364" s="86"/>
      <c r="AY364" s="86"/>
      <c r="AZ364" s="86"/>
      <c r="BA364" s="86"/>
      <c r="BB364" s="86"/>
      <c r="BC364" s="86"/>
      <c r="BD364" s="86"/>
      <c r="BE364" s="86"/>
      <c r="BF364" s="86"/>
      <c r="BG364" s="86"/>
      <c r="BH364" s="86"/>
      <c r="BI364" s="86"/>
      <c r="BJ364" s="86"/>
      <c r="BK364" s="86"/>
      <c r="BL364" s="86"/>
      <c r="BM364" s="86"/>
      <c r="BN364" s="86"/>
      <c r="BO364" s="86"/>
      <c r="BP364" s="86"/>
      <c r="BQ364" s="86"/>
    </row>
    <row r="365" spans="1:69" s="67" customFormat="1" ht="18" customHeight="1" x14ac:dyDescent="0.2">
      <c r="A365" s="206" t="s">
        <v>55</v>
      </c>
      <c r="B365" s="206"/>
      <c r="C365" s="206"/>
      <c r="D365" s="206"/>
      <c r="E365" s="206"/>
      <c r="F365" s="207"/>
      <c r="G365" s="207"/>
      <c r="H365" s="207"/>
      <c r="I365" s="207"/>
      <c r="J365" s="207"/>
      <c r="K365" s="207"/>
      <c r="L365" s="207"/>
      <c r="M365" s="207"/>
      <c r="N365" s="207"/>
      <c r="O365" s="207"/>
      <c r="P365" s="207"/>
      <c r="Q365" s="207"/>
      <c r="R365" s="207"/>
      <c r="S365" s="207"/>
      <c r="T365" s="207"/>
      <c r="U365" s="207"/>
      <c r="V365" s="207"/>
      <c r="W365" s="207"/>
      <c r="X365" s="204" t="str">
        <f t="shared" ref="X365:X375" si="11">IF(OR($M$308="",$M$300="",SUM(F365:W365)=0),"",IFERROR(ROUND((F365+K365+S365)*$M$308/$M$300,2),""))</f>
        <v/>
      </c>
      <c r="Y365" s="204"/>
      <c r="Z365" s="204"/>
      <c r="AA365" s="204"/>
      <c r="AB365" s="204"/>
      <c r="AC365" s="87"/>
      <c r="AD365" s="66"/>
      <c r="AE365" s="66"/>
      <c r="AF365" s="66"/>
      <c r="AG365" s="85"/>
      <c r="AH365" s="85"/>
      <c r="AI365" s="85"/>
      <c r="AJ365" s="85"/>
      <c r="AK365" s="88"/>
      <c r="AL365" s="88"/>
      <c r="AM365" s="85"/>
      <c r="AN365" s="85"/>
      <c r="AO365" s="85"/>
      <c r="AP365" s="85"/>
      <c r="AQ365" s="85"/>
      <c r="AR365" s="85"/>
      <c r="AS365" s="85"/>
      <c r="AT365" s="86"/>
      <c r="AU365" s="86"/>
      <c r="AV365" s="86"/>
      <c r="AW365" s="86"/>
      <c r="AX365" s="86"/>
      <c r="AY365" s="86"/>
      <c r="AZ365" s="86"/>
      <c r="BA365" s="86"/>
      <c r="BB365" s="86"/>
      <c r="BC365" s="86"/>
      <c r="BD365" s="86"/>
      <c r="BE365" s="86"/>
      <c r="BF365" s="86"/>
      <c r="BG365" s="86"/>
      <c r="BH365" s="86"/>
      <c r="BI365" s="86"/>
      <c r="BJ365" s="86"/>
      <c r="BK365" s="86"/>
      <c r="BL365" s="86"/>
      <c r="BM365" s="86"/>
      <c r="BN365" s="86"/>
      <c r="BO365" s="86"/>
      <c r="BP365" s="86"/>
      <c r="BQ365" s="86"/>
    </row>
    <row r="366" spans="1:69" s="67" customFormat="1" ht="18" customHeight="1" x14ac:dyDescent="0.2">
      <c r="A366" s="206" t="s">
        <v>56</v>
      </c>
      <c r="B366" s="206"/>
      <c r="C366" s="206"/>
      <c r="D366" s="206"/>
      <c r="E366" s="206"/>
      <c r="F366" s="207"/>
      <c r="G366" s="207"/>
      <c r="H366" s="207"/>
      <c r="I366" s="207"/>
      <c r="J366" s="207"/>
      <c r="K366" s="207"/>
      <c r="L366" s="207"/>
      <c r="M366" s="207"/>
      <c r="N366" s="207"/>
      <c r="O366" s="207"/>
      <c r="P366" s="207"/>
      <c r="Q366" s="207"/>
      <c r="R366" s="207"/>
      <c r="S366" s="207"/>
      <c r="T366" s="207"/>
      <c r="U366" s="207"/>
      <c r="V366" s="207"/>
      <c r="W366" s="207"/>
      <c r="X366" s="204" t="str">
        <f t="shared" si="11"/>
        <v/>
      </c>
      <c r="Y366" s="204"/>
      <c r="Z366" s="204"/>
      <c r="AA366" s="204"/>
      <c r="AB366" s="204"/>
      <c r="AC366" s="87"/>
      <c r="AD366" s="66"/>
      <c r="AE366" s="66"/>
      <c r="AF366" s="66"/>
      <c r="AG366" s="85"/>
      <c r="AH366" s="85"/>
      <c r="AI366" s="85"/>
      <c r="AJ366" s="85"/>
      <c r="AK366" s="88"/>
      <c r="AL366" s="88"/>
      <c r="AM366" s="85"/>
      <c r="AN366" s="85"/>
      <c r="AO366" s="85"/>
      <c r="AP366" s="85"/>
      <c r="AQ366" s="85"/>
      <c r="AR366" s="85"/>
      <c r="AS366" s="85"/>
      <c r="AT366" s="86"/>
      <c r="AU366" s="86"/>
      <c r="AV366" s="86"/>
      <c r="AW366" s="86"/>
      <c r="AX366" s="86"/>
      <c r="AY366" s="86"/>
      <c r="AZ366" s="86"/>
      <c r="BA366" s="86"/>
      <c r="BB366" s="86"/>
      <c r="BC366" s="86"/>
      <c r="BD366" s="86"/>
      <c r="BE366" s="86"/>
      <c r="BF366" s="86"/>
      <c r="BG366" s="86"/>
      <c r="BH366" s="86"/>
      <c r="BI366" s="86"/>
      <c r="BJ366" s="86"/>
      <c r="BK366" s="86"/>
      <c r="BL366" s="86"/>
      <c r="BM366" s="86"/>
      <c r="BN366" s="86"/>
      <c r="BO366" s="86"/>
      <c r="BP366" s="86"/>
      <c r="BQ366" s="86"/>
    </row>
    <row r="367" spans="1:69" s="67" customFormat="1" ht="18" customHeight="1" x14ac:dyDescent="0.2">
      <c r="A367" s="206" t="s">
        <v>57</v>
      </c>
      <c r="B367" s="206"/>
      <c r="C367" s="206"/>
      <c r="D367" s="206"/>
      <c r="E367" s="206"/>
      <c r="F367" s="207"/>
      <c r="G367" s="207"/>
      <c r="H367" s="207"/>
      <c r="I367" s="207"/>
      <c r="J367" s="207"/>
      <c r="K367" s="207"/>
      <c r="L367" s="207"/>
      <c r="M367" s="207"/>
      <c r="N367" s="207"/>
      <c r="O367" s="207"/>
      <c r="P367" s="207"/>
      <c r="Q367" s="207"/>
      <c r="R367" s="207"/>
      <c r="S367" s="207"/>
      <c r="T367" s="207"/>
      <c r="U367" s="207"/>
      <c r="V367" s="207"/>
      <c r="W367" s="207"/>
      <c r="X367" s="204" t="str">
        <f t="shared" si="11"/>
        <v/>
      </c>
      <c r="Y367" s="204"/>
      <c r="Z367" s="204"/>
      <c r="AA367" s="204"/>
      <c r="AB367" s="204"/>
      <c r="AC367" s="87"/>
      <c r="AD367" s="66"/>
      <c r="AE367" s="66"/>
      <c r="AF367" s="66"/>
      <c r="AG367" s="85"/>
      <c r="AH367" s="85"/>
      <c r="AI367" s="85"/>
      <c r="AJ367" s="85"/>
      <c r="AK367" s="88"/>
      <c r="AL367" s="88"/>
      <c r="AM367" s="85"/>
      <c r="AN367" s="85"/>
      <c r="AO367" s="85"/>
      <c r="AP367" s="85"/>
      <c r="AQ367" s="85"/>
      <c r="AR367" s="85"/>
      <c r="AS367" s="85"/>
      <c r="AT367" s="86"/>
      <c r="AU367" s="86"/>
      <c r="AV367" s="86"/>
      <c r="AW367" s="86"/>
      <c r="AX367" s="86"/>
      <c r="AY367" s="86"/>
      <c r="AZ367" s="86"/>
      <c r="BA367" s="86"/>
      <c r="BB367" s="86"/>
      <c r="BC367" s="86"/>
      <c r="BD367" s="86"/>
      <c r="BE367" s="86"/>
      <c r="BF367" s="86"/>
      <c r="BG367" s="86"/>
      <c r="BH367" s="86"/>
      <c r="BI367" s="86"/>
      <c r="BJ367" s="86"/>
      <c r="BK367" s="86"/>
      <c r="BL367" s="86"/>
      <c r="BM367" s="86"/>
      <c r="BN367" s="86"/>
      <c r="BO367" s="86"/>
      <c r="BP367" s="86"/>
      <c r="BQ367" s="86"/>
    </row>
    <row r="368" spans="1:69" s="67" customFormat="1" ht="18" customHeight="1" x14ac:dyDescent="0.2">
      <c r="A368" s="206" t="s">
        <v>58</v>
      </c>
      <c r="B368" s="206"/>
      <c r="C368" s="206"/>
      <c r="D368" s="206"/>
      <c r="E368" s="206"/>
      <c r="F368" s="207"/>
      <c r="G368" s="207"/>
      <c r="H368" s="207"/>
      <c r="I368" s="207"/>
      <c r="J368" s="207"/>
      <c r="K368" s="207"/>
      <c r="L368" s="207"/>
      <c r="M368" s="207"/>
      <c r="N368" s="207"/>
      <c r="O368" s="207"/>
      <c r="P368" s="207"/>
      <c r="Q368" s="207"/>
      <c r="R368" s="207"/>
      <c r="S368" s="207"/>
      <c r="T368" s="207"/>
      <c r="U368" s="207"/>
      <c r="V368" s="207"/>
      <c r="W368" s="207"/>
      <c r="X368" s="204" t="str">
        <f t="shared" si="11"/>
        <v/>
      </c>
      <c r="Y368" s="204"/>
      <c r="Z368" s="204"/>
      <c r="AA368" s="204"/>
      <c r="AB368" s="204"/>
      <c r="AC368" s="87"/>
      <c r="AD368" s="66"/>
      <c r="AE368" s="66"/>
      <c r="AF368" s="66"/>
      <c r="AG368" s="85"/>
      <c r="AH368" s="85"/>
      <c r="AI368" s="85"/>
      <c r="AJ368" s="85"/>
      <c r="AK368" s="88"/>
      <c r="AL368" s="88"/>
      <c r="AM368" s="85"/>
      <c r="AN368" s="85"/>
      <c r="AO368" s="85"/>
      <c r="AP368" s="85"/>
      <c r="AQ368" s="85"/>
      <c r="AR368" s="85"/>
      <c r="AS368" s="85"/>
      <c r="AT368" s="86"/>
      <c r="AU368" s="86"/>
      <c r="AV368" s="86"/>
      <c r="AW368" s="86"/>
      <c r="AX368" s="86"/>
      <c r="AY368" s="86"/>
      <c r="AZ368" s="86"/>
      <c r="BA368" s="86"/>
      <c r="BB368" s="86"/>
      <c r="BC368" s="86"/>
      <c r="BD368" s="86"/>
      <c r="BE368" s="86"/>
      <c r="BF368" s="86"/>
      <c r="BG368" s="86"/>
      <c r="BH368" s="86"/>
      <c r="BI368" s="86"/>
      <c r="BJ368" s="86"/>
      <c r="BK368" s="86"/>
      <c r="BL368" s="86"/>
      <c r="BM368" s="86"/>
      <c r="BN368" s="86"/>
      <c r="BO368" s="86"/>
      <c r="BP368" s="86"/>
      <c r="BQ368" s="86"/>
    </row>
    <row r="369" spans="1:69" s="67" customFormat="1" ht="18" customHeight="1" x14ac:dyDescent="0.2">
      <c r="A369" s="206" t="s">
        <v>59</v>
      </c>
      <c r="B369" s="206"/>
      <c r="C369" s="206"/>
      <c r="D369" s="206"/>
      <c r="E369" s="206"/>
      <c r="F369" s="207"/>
      <c r="G369" s="207"/>
      <c r="H369" s="207"/>
      <c r="I369" s="207"/>
      <c r="J369" s="207"/>
      <c r="K369" s="207"/>
      <c r="L369" s="207"/>
      <c r="M369" s="207"/>
      <c r="N369" s="207"/>
      <c r="O369" s="207"/>
      <c r="P369" s="207"/>
      <c r="Q369" s="207"/>
      <c r="R369" s="207"/>
      <c r="S369" s="207"/>
      <c r="T369" s="207"/>
      <c r="U369" s="207"/>
      <c r="V369" s="207"/>
      <c r="W369" s="207"/>
      <c r="X369" s="204" t="str">
        <f t="shared" si="11"/>
        <v/>
      </c>
      <c r="Y369" s="204"/>
      <c r="Z369" s="204"/>
      <c r="AA369" s="204"/>
      <c r="AB369" s="204"/>
      <c r="AC369" s="87"/>
      <c r="AD369" s="66"/>
      <c r="AE369" s="66"/>
      <c r="AF369" s="66"/>
      <c r="AG369" s="85"/>
      <c r="AH369" s="85"/>
      <c r="AI369" s="85"/>
      <c r="AJ369" s="85"/>
      <c r="AK369" s="88"/>
      <c r="AL369" s="88"/>
      <c r="AM369" s="85"/>
      <c r="AN369" s="85"/>
      <c r="AO369" s="85"/>
      <c r="AP369" s="85"/>
      <c r="AQ369" s="85"/>
      <c r="AR369" s="85"/>
      <c r="AS369" s="85"/>
      <c r="AT369" s="86"/>
      <c r="AU369" s="86"/>
      <c r="AV369" s="86"/>
      <c r="AW369" s="86"/>
      <c r="AX369" s="86"/>
      <c r="AY369" s="86"/>
      <c r="AZ369" s="86"/>
      <c r="BA369" s="86"/>
      <c r="BB369" s="86"/>
      <c r="BC369" s="86"/>
      <c r="BD369" s="86"/>
      <c r="BE369" s="86"/>
      <c r="BF369" s="86"/>
      <c r="BG369" s="86"/>
      <c r="BH369" s="86"/>
      <c r="BI369" s="86"/>
      <c r="BJ369" s="86"/>
      <c r="BK369" s="86"/>
      <c r="BL369" s="86"/>
      <c r="BM369" s="86"/>
      <c r="BN369" s="86"/>
      <c r="BO369" s="86"/>
      <c r="BP369" s="86"/>
      <c r="BQ369" s="86"/>
    </row>
    <row r="370" spans="1:69" s="67" customFormat="1" ht="18" customHeight="1" x14ac:dyDescent="0.2">
      <c r="A370" s="206" t="s">
        <v>60</v>
      </c>
      <c r="B370" s="206"/>
      <c r="C370" s="206"/>
      <c r="D370" s="206"/>
      <c r="E370" s="206"/>
      <c r="F370" s="207"/>
      <c r="G370" s="207"/>
      <c r="H370" s="207"/>
      <c r="I370" s="207"/>
      <c r="J370" s="207"/>
      <c r="K370" s="207"/>
      <c r="L370" s="207"/>
      <c r="M370" s="207"/>
      <c r="N370" s="207"/>
      <c r="O370" s="207"/>
      <c r="P370" s="207"/>
      <c r="Q370" s="207"/>
      <c r="R370" s="207"/>
      <c r="S370" s="207"/>
      <c r="T370" s="207"/>
      <c r="U370" s="207"/>
      <c r="V370" s="207"/>
      <c r="W370" s="207"/>
      <c r="X370" s="204" t="str">
        <f t="shared" si="11"/>
        <v/>
      </c>
      <c r="Y370" s="204"/>
      <c r="Z370" s="204"/>
      <c r="AA370" s="204"/>
      <c r="AB370" s="204"/>
      <c r="AC370" s="87"/>
      <c r="AD370" s="66"/>
      <c r="AE370" s="66"/>
      <c r="AF370" s="66"/>
      <c r="AG370" s="85"/>
      <c r="AH370" s="85"/>
      <c r="AI370" s="85"/>
      <c r="AJ370" s="85"/>
      <c r="AK370" s="88"/>
      <c r="AL370" s="88"/>
      <c r="AM370" s="85"/>
      <c r="AN370" s="85"/>
      <c r="AO370" s="85"/>
      <c r="AP370" s="85"/>
      <c r="AQ370" s="85"/>
      <c r="AR370" s="85"/>
      <c r="AS370" s="85"/>
      <c r="AT370" s="86"/>
      <c r="AU370" s="86"/>
      <c r="AV370" s="86"/>
      <c r="AW370" s="86"/>
      <c r="AX370" s="86"/>
      <c r="AY370" s="86"/>
      <c r="AZ370" s="86"/>
      <c r="BA370" s="86"/>
      <c r="BB370" s="86"/>
      <c r="BC370" s="86"/>
      <c r="BD370" s="86"/>
      <c r="BE370" s="86"/>
      <c r="BF370" s="86"/>
      <c r="BG370" s="86"/>
      <c r="BH370" s="86"/>
      <c r="BI370" s="86"/>
      <c r="BJ370" s="86"/>
      <c r="BK370" s="86"/>
      <c r="BL370" s="86"/>
      <c r="BM370" s="86"/>
      <c r="BN370" s="86"/>
      <c r="BO370" s="86"/>
      <c r="BP370" s="86"/>
      <c r="BQ370" s="86"/>
    </row>
    <row r="371" spans="1:69" s="67" customFormat="1" ht="18" customHeight="1" x14ac:dyDescent="0.2">
      <c r="A371" s="206" t="s">
        <v>61</v>
      </c>
      <c r="B371" s="206"/>
      <c r="C371" s="206"/>
      <c r="D371" s="206"/>
      <c r="E371" s="206"/>
      <c r="F371" s="207"/>
      <c r="G371" s="207"/>
      <c r="H371" s="207"/>
      <c r="I371" s="207"/>
      <c r="J371" s="207"/>
      <c r="K371" s="207"/>
      <c r="L371" s="207"/>
      <c r="M371" s="207"/>
      <c r="N371" s="207"/>
      <c r="O371" s="207"/>
      <c r="P371" s="207"/>
      <c r="Q371" s="207"/>
      <c r="R371" s="207"/>
      <c r="S371" s="207"/>
      <c r="T371" s="207"/>
      <c r="U371" s="207"/>
      <c r="V371" s="207"/>
      <c r="W371" s="207"/>
      <c r="X371" s="204" t="str">
        <f t="shared" si="11"/>
        <v/>
      </c>
      <c r="Y371" s="204"/>
      <c r="Z371" s="204"/>
      <c r="AA371" s="204"/>
      <c r="AB371" s="204"/>
      <c r="AC371" s="87"/>
      <c r="AD371" s="66"/>
      <c r="AE371" s="66"/>
      <c r="AF371" s="66"/>
      <c r="AG371" s="85"/>
      <c r="AH371" s="85"/>
      <c r="AI371" s="85"/>
      <c r="AJ371" s="85"/>
      <c r="AK371" s="88"/>
      <c r="AL371" s="88"/>
      <c r="AM371" s="85"/>
      <c r="AN371" s="85"/>
      <c r="AO371" s="85"/>
      <c r="AP371" s="85"/>
      <c r="AQ371" s="85"/>
      <c r="AR371" s="85"/>
      <c r="AS371" s="85"/>
      <c r="AT371" s="86"/>
      <c r="AU371" s="86"/>
      <c r="AV371" s="86"/>
      <c r="AW371" s="86"/>
      <c r="AX371" s="86"/>
      <c r="AY371" s="86"/>
      <c r="AZ371" s="86"/>
      <c r="BA371" s="86"/>
      <c r="BB371" s="86"/>
      <c r="BC371" s="86"/>
      <c r="BD371" s="86"/>
      <c r="BE371" s="86"/>
      <c r="BF371" s="86"/>
      <c r="BG371" s="86"/>
      <c r="BH371" s="86"/>
      <c r="BI371" s="86"/>
      <c r="BJ371" s="86"/>
      <c r="BK371" s="86"/>
      <c r="BL371" s="86"/>
      <c r="BM371" s="86"/>
      <c r="BN371" s="86"/>
      <c r="BO371" s="86"/>
      <c r="BP371" s="86"/>
      <c r="BQ371" s="86"/>
    </row>
    <row r="372" spans="1:69" s="67" customFormat="1" ht="18" customHeight="1" x14ac:dyDescent="0.2">
      <c r="A372" s="206" t="s">
        <v>62</v>
      </c>
      <c r="B372" s="206"/>
      <c r="C372" s="206"/>
      <c r="D372" s="206"/>
      <c r="E372" s="206"/>
      <c r="F372" s="207"/>
      <c r="G372" s="207"/>
      <c r="H372" s="207"/>
      <c r="I372" s="207"/>
      <c r="J372" s="207"/>
      <c r="K372" s="207"/>
      <c r="L372" s="207"/>
      <c r="M372" s="207"/>
      <c r="N372" s="207"/>
      <c r="O372" s="207"/>
      <c r="P372" s="207"/>
      <c r="Q372" s="207"/>
      <c r="R372" s="207"/>
      <c r="S372" s="207"/>
      <c r="T372" s="207"/>
      <c r="U372" s="207"/>
      <c r="V372" s="207"/>
      <c r="W372" s="207"/>
      <c r="X372" s="204" t="str">
        <f t="shared" si="11"/>
        <v/>
      </c>
      <c r="Y372" s="204"/>
      <c r="Z372" s="204"/>
      <c r="AA372" s="204"/>
      <c r="AB372" s="204"/>
      <c r="AC372" s="87"/>
      <c r="AD372" s="66"/>
      <c r="AE372" s="66"/>
      <c r="AF372" s="66"/>
      <c r="AG372" s="85"/>
      <c r="AH372" s="85"/>
      <c r="AI372" s="85"/>
      <c r="AJ372" s="85"/>
      <c r="AK372" s="88"/>
      <c r="AL372" s="88"/>
      <c r="AM372" s="85"/>
      <c r="AN372" s="85"/>
      <c r="AO372" s="85"/>
      <c r="AP372" s="85"/>
      <c r="AQ372" s="85"/>
      <c r="AR372" s="85"/>
      <c r="AS372" s="85"/>
      <c r="AT372" s="86"/>
      <c r="AU372" s="86"/>
      <c r="AV372" s="86"/>
      <c r="AW372" s="86"/>
      <c r="AX372" s="86"/>
      <c r="AY372" s="86"/>
      <c r="AZ372" s="86"/>
      <c r="BA372" s="86"/>
      <c r="BB372" s="86"/>
      <c r="BC372" s="86"/>
      <c r="BD372" s="86"/>
      <c r="BE372" s="86"/>
      <c r="BF372" s="86"/>
      <c r="BG372" s="86"/>
      <c r="BH372" s="86"/>
      <c r="BI372" s="86"/>
      <c r="BJ372" s="86"/>
      <c r="BK372" s="86"/>
      <c r="BL372" s="86"/>
      <c r="BM372" s="86"/>
      <c r="BN372" s="86"/>
      <c r="BO372" s="86"/>
      <c r="BP372" s="86"/>
      <c r="BQ372" s="86"/>
    </row>
    <row r="373" spans="1:69" s="67" customFormat="1" ht="18" customHeight="1" x14ac:dyDescent="0.2">
      <c r="A373" s="206" t="s">
        <v>63</v>
      </c>
      <c r="B373" s="206"/>
      <c r="C373" s="206"/>
      <c r="D373" s="206"/>
      <c r="E373" s="206"/>
      <c r="F373" s="207"/>
      <c r="G373" s="207"/>
      <c r="H373" s="207"/>
      <c r="I373" s="207"/>
      <c r="J373" s="207"/>
      <c r="K373" s="207"/>
      <c r="L373" s="207"/>
      <c r="M373" s="207"/>
      <c r="N373" s="207"/>
      <c r="O373" s="207"/>
      <c r="P373" s="207"/>
      <c r="Q373" s="207"/>
      <c r="R373" s="207"/>
      <c r="S373" s="207"/>
      <c r="T373" s="207"/>
      <c r="U373" s="207"/>
      <c r="V373" s="207"/>
      <c r="W373" s="207"/>
      <c r="X373" s="204" t="str">
        <f t="shared" si="11"/>
        <v/>
      </c>
      <c r="Y373" s="204"/>
      <c r="Z373" s="204"/>
      <c r="AA373" s="204"/>
      <c r="AB373" s="204"/>
      <c r="AC373" s="87"/>
      <c r="AD373" s="66"/>
      <c r="AE373" s="66"/>
      <c r="AF373" s="66"/>
      <c r="AG373" s="85"/>
      <c r="AH373" s="85"/>
      <c r="AI373" s="85"/>
      <c r="AJ373" s="85"/>
      <c r="AK373" s="88"/>
      <c r="AL373" s="88"/>
      <c r="AM373" s="85"/>
      <c r="AN373" s="85"/>
      <c r="AO373" s="85"/>
      <c r="AP373" s="85"/>
      <c r="AQ373" s="85"/>
      <c r="AR373" s="85"/>
      <c r="AS373" s="85"/>
      <c r="AT373" s="86"/>
      <c r="AU373" s="86"/>
      <c r="AV373" s="86"/>
      <c r="AW373" s="86"/>
      <c r="AX373" s="86"/>
      <c r="AY373" s="86"/>
      <c r="AZ373" s="86"/>
      <c r="BA373" s="86"/>
      <c r="BB373" s="86"/>
      <c r="BC373" s="86"/>
      <c r="BD373" s="86"/>
      <c r="BE373" s="86"/>
      <c r="BF373" s="86"/>
      <c r="BG373" s="86"/>
      <c r="BH373" s="86"/>
      <c r="BI373" s="86"/>
      <c r="BJ373" s="86"/>
      <c r="BK373" s="86"/>
      <c r="BL373" s="86"/>
      <c r="BM373" s="86"/>
      <c r="BN373" s="86"/>
      <c r="BO373" s="86"/>
      <c r="BP373" s="86"/>
      <c r="BQ373" s="86"/>
    </row>
    <row r="374" spans="1:69" s="67" customFormat="1" ht="18" customHeight="1" x14ac:dyDescent="0.2">
      <c r="A374" s="206" t="s">
        <v>64</v>
      </c>
      <c r="B374" s="206"/>
      <c r="C374" s="206"/>
      <c r="D374" s="206"/>
      <c r="E374" s="206"/>
      <c r="F374" s="207"/>
      <c r="G374" s="207"/>
      <c r="H374" s="207"/>
      <c r="I374" s="207"/>
      <c r="J374" s="207"/>
      <c r="K374" s="207"/>
      <c r="L374" s="207"/>
      <c r="M374" s="207"/>
      <c r="N374" s="207"/>
      <c r="O374" s="207"/>
      <c r="P374" s="207"/>
      <c r="Q374" s="207"/>
      <c r="R374" s="207"/>
      <c r="S374" s="207"/>
      <c r="T374" s="207"/>
      <c r="U374" s="207"/>
      <c r="V374" s="207"/>
      <c r="W374" s="207"/>
      <c r="X374" s="204" t="str">
        <f t="shared" si="11"/>
        <v/>
      </c>
      <c r="Y374" s="204"/>
      <c r="Z374" s="204"/>
      <c r="AA374" s="204"/>
      <c r="AB374" s="204"/>
      <c r="AC374" s="87"/>
      <c r="AD374" s="66"/>
      <c r="AE374" s="66"/>
      <c r="AF374" s="66"/>
      <c r="AG374" s="85"/>
      <c r="AH374" s="85"/>
      <c r="AI374" s="85"/>
      <c r="AJ374" s="85"/>
      <c r="AK374" s="88"/>
      <c r="AL374" s="88"/>
      <c r="AM374" s="85"/>
      <c r="AN374" s="85"/>
      <c r="AO374" s="85"/>
      <c r="AP374" s="85"/>
      <c r="AQ374" s="85"/>
      <c r="AR374" s="85"/>
      <c r="AS374" s="85"/>
      <c r="AT374" s="86"/>
      <c r="AU374" s="86"/>
      <c r="AV374" s="86"/>
      <c r="AW374" s="86"/>
      <c r="AX374" s="86"/>
      <c r="AY374" s="86"/>
      <c r="AZ374" s="86"/>
      <c r="BA374" s="86"/>
      <c r="BB374" s="86"/>
      <c r="BC374" s="86"/>
      <c r="BD374" s="86"/>
      <c r="BE374" s="86"/>
      <c r="BF374" s="86"/>
      <c r="BG374" s="86"/>
      <c r="BH374" s="86"/>
      <c r="BI374" s="86"/>
      <c r="BJ374" s="86"/>
      <c r="BK374" s="86"/>
      <c r="BL374" s="86"/>
      <c r="BM374" s="86"/>
      <c r="BN374" s="86"/>
      <c r="BO374" s="86"/>
      <c r="BP374" s="86"/>
      <c r="BQ374" s="86"/>
    </row>
    <row r="375" spans="1:69" s="67" customFormat="1" ht="18" customHeight="1" x14ac:dyDescent="0.2">
      <c r="A375" s="206" t="s">
        <v>65</v>
      </c>
      <c r="B375" s="206"/>
      <c r="C375" s="206"/>
      <c r="D375" s="206"/>
      <c r="E375" s="206"/>
      <c r="F375" s="207"/>
      <c r="G375" s="207"/>
      <c r="H375" s="207"/>
      <c r="I375" s="207"/>
      <c r="J375" s="207"/>
      <c r="K375" s="207"/>
      <c r="L375" s="207"/>
      <c r="M375" s="207"/>
      <c r="N375" s="207"/>
      <c r="O375" s="207"/>
      <c r="P375" s="207"/>
      <c r="Q375" s="207"/>
      <c r="R375" s="207"/>
      <c r="S375" s="207"/>
      <c r="T375" s="207"/>
      <c r="U375" s="207"/>
      <c r="V375" s="207"/>
      <c r="W375" s="207"/>
      <c r="X375" s="204" t="str">
        <f t="shared" si="11"/>
        <v/>
      </c>
      <c r="Y375" s="204"/>
      <c r="Z375" s="204"/>
      <c r="AA375" s="204"/>
      <c r="AB375" s="204"/>
      <c r="AC375" s="87"/>
      <c r="AD375" s="66"/>
      <c r="AE375" s="66"/>
      <c r="AF375" s="66"/>
      <c r="AG375" s="85"/>
      <c r="AH375" s="85"/>
      <c r="AI375" s="85"/>
      <c r="AJ375" s="85"/>
      <c r="AK375" s="88"/>
      <c r="AL375" s="88"/>
      <c r="AM375" s="85"/>
      <c r="AN375" s="85"/>
      <c r="AO375" s="85"/>
      <c r="AP375" s="85"/>
      <c r="AQ375" s="85"/>
      <c r="AR375" s="85"/>
      <c r="AS375" s="85"/>
      <c r="AT375" s="86"/>
      <c r="AU375" s="86"/>
      <c r="AV375" s="86"/>
      <c r="AW375" s="86"/>
      <c r="AX375" s="86"/>
      <c r="AY375" s="86"/>
      <c r="AZ375" s="86"/>
      <c r="BA375" s="86"/>
      <c r="BB375" s="86"/>
      <c r="BC375" s="86"/>
      <c r="BD375" s="86"/>
      <c r="BE375" s="86"/>
      <c r="BF375" s="86"/>
      <c r="BG375" s="86"/>
      <c r="BH375" s="86"/>
      <c r="BI375" s="86"/>
      <c r="BJ375" s="86"/>
      <c r="BK375" s="86"/>
      <c r="BL375" s="86"/>
      <c r="BM375" s="86"/>
      <c r="BN375" s="86"/>
      <c r="BO375" s="86"/>
      <c r="BP375" s="86"/>
      <c r="BQ375" s="86"/>
    </row>
    <row r="376" spans="1:69" s="67" customFormat="1" ht="18" customHeight="1" x14ac:dyDescent="0.2">
      <c r="A376" s="203" t="s">
        <v>66</v>
      </c>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4" t="str">
        <f>IF(SUM(X364:AB375)=0,"",SUM(X364:AB375))</f>
        <v/>
      </c>
      <c r="Y376" s="204"/>
      <c r="Z376" s="204"/>
      <c r="AA376" s="204"/>
      <c r="AB376" s="204"/>
      <c r="AC376" s="89"/>
      <c r="AD376" s="66"/>
      <c r="AE376" s="66"/>
      <c r="AF376" s="66"/>
      <c r="AK376" s="90"/>
      <c r="AL376" s="90"/>
      <c r="AM376" s="90"/>
      <c r="AN376" s="90"/>
    </row>
    <row r="377" spans="1:69" s="67" customFormat="1" ht="18" customHeight="1" x14ac:dyDescent="0.2">
      <c r="A377" s="203" t="s">
        <v>87</v>
      </c>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4" t="str">
        <f>IFERROR(ROUND(X376*0.22,2),"")</f>
        <v/>
      </c>
      <c r="Y377" s="204"/>
      <c r="Z377" s="204"/>
      <c r="AA377" s="204"/>
      <c r="AB377" s="204"/>
      <c r="AC377" s="89"/>
      <c r="AD377" s="66"/>
      <c r="AE377" s="66"/>
      <c r="AF377" s="66"/>
      <c r="AG377" s="90"/>
      <c r="AH377" s="90"/>
      <c r="AI377" s="90"/>
      <c r="AJ377" s="90"/>
    </row>
    <row r="378" spans="1:69" s="67" customFormat="1" ht="18" customHeight="1" x14ac:dyDescent="0.2">
      <c r="A378" s="203" t="s">
        <v>67</v>
      </c>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4" t="str">
        <f>IFERROR(ROUND(X376*0.01,2),"")</f>
        <v/>
      </c>
      <c r="Y378" s="204"/>
      <c r="Z378" s="204"/>
      <c r="AA378" s="204"/>
      <c r="AB378" s="204"/>
      <c r="AC378" s="89"/>
      <c r="AD378" s="66"/>
      <c r="AE378" s="66"/>
      <c r="AF378" s="66"/>
      <c r="AG378" s="90"/>
      <c r="AH378" s="90"/>
      <c r="AI378" s="90"/>
      <c r="AJ378" s="90"/>
      <c r="AK378" s="90"/>
      <c r="AL378" s="90"/>
      <c r="AM378" s="90"/>
      <c r="AN378" s="90"/>
      <c r="AO378" s="90"/>
    </row>
    <row r="379" spans="1:69" s="67" customFormat="1" ht="18" customHeight="1" x14ac:dyDescent="0.2">
      <c r="A379" s="203" t="s">
        <v>33</v>
      </c>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4" t="str">
        <f>IF(SUM(X376:AB378)=0,"",SUM(X376:AB378))</f>
        <v/>
      </c>
      <c r="Y379" s="204"/>
      <c r="Z379" s="204"/>
      <c r="AA379" s="204"/>
      <c r="AB379" s="204"/>
      <c r="AC379" s="89"/>
      <c r="AD379" s="66"/>
      <c r="AE379" s="66"/>
      <c r="AF379" s="66"/>
      <c r="AG379" s="90"/>
      <c r="AH379" s="90"/>
      <c r="AI379" s="90"/>
      <c r="AJ379" s="90"/>
      <c r="AK379" s="90"/>
      <c r="AL379" s="90"/>
      <c r="AM379" s="90"/>
      <c r="AN379" s="90"/>
      <c r="AO379" s="90"/>
    </row>
    <row r="380" spans="1:69" ht="18" customHeight="1" x14ac:dyDescent="0.2">
      <c r="A380" s="205" t="str">
        <f>"Gesamtsumme "&amp;Finanzierungsplan!I48&amp;" bis "&amp;Finanzierungsplan!S48</f>
        <v>Gesamtsumme 2026 bis 2028</v>
      </c>
      <c r="B380" s="205"/>
      <c r="C380" s="205"/>
      <c r="D380" s="205"/>
      <c r="E380" s="205"/>
      <c r="F380" s="205"/>
      <c r="G380" s="205"/>
      <c r="H380" s="205"/>
      <c r="I380" s="205"/>
      <c r="J380" s="205"/>
      <c r="K380" s="205"/>
      <c r="L380" s="205"/>
      <c r="M380" s="205"/>
      <c r="N380" s="205"/>
      <c r="O380" s="205"/>
      <c r="P380" s="205"/>
      <c r="Q380" s="205"/>
      <c r="R380" s="205"/>
      <c r="S380" s="205"/>
      <c r="T380" s="205"/>
      <c r="U380" s="205"/>
      <c r="V380" s="205"/>
      <c r="W380" s="205"/>
      <c r="X380" s="204" t="str">
        <f>IF(SUM(X379,X357,X335)=0,"",IFERROR(ROUND(SUM(X379,X357,X335),2),""))</f>
        <v/>
      </c>
      <c r="Y380" s="204"/>
      <c r="Z380" s="204"/>
      <c r="AA380" s="204"/>
      <c r="AB380" s="204"/>
      <c r="AC380" s="82"/>
      <c r="AD380" s="82"/>
    </row>
    <row r="381" spans="1:69" ht="9" customHeight="1" x14ac:dyDescent="0.2">
      <c r="A381" s="92"/>
      <c r="B381" s="82"/>
      <c r="C381" s="82"/>
      <c r="D381" s="82"/>
      <c r="E381" s="82"/>
      <c r="F381" s="82"/>
      <c r="G381" s="82"/>
      <c r="H381" s="82"/>
      <c r="I381" s="82"/>
      <c r="J381" s="82"/>
      <c r="K381" s="82"/>
      <c r="L381" s="82"/>
      <c r="M381" s="82"/>
      <c r="N381" s="82"/>
      <c r="O381" s="82"/>
      <c r="P381" s="82"/>
      <c r="Q381" s="82"/>
      <c r="R381" s="82"/>
      <c r="S381" s="92"/>
      <c r="T381" s="82"/>
      <c r="V381" s="82"/>
      <c r="W381" s="82"/>
      <c r="X381" s="82"/>
      <c r="Y381" s="82"/>
      <c r="Z381" s="82"/>
      <c r="AA381" s="82"/>
      <c r="AB381" s="82"/>
      <c r="AC381" s="82"/>
      <c r="AD381" s="82"/>
    </row>
    <row r="382" spans="1:69" ht="15" customHeight="1" x14ac:dyDescent="0.2">
      <c r="A382" s="92" t="s">
        <v>75</v>
      </c>
      <c r="B382" s="82"/>
      <c r="C382" s="82"/>
      <c r="D382" s="82"/>
      <c r="E382" s="82"/>
      <c r="F382" s="82"/>
      <c r="G382" s="82"/>
      <c r="H382" s="82"/>
      <c r="I382" s="82"/>
      <c r="J382" s="82"/>
      <c r="K382" s="82"/>
      <c r="L382" s="82"/>
      <c r="M382" s="82"/>
      <c r="N382" s="82"/>
      <c r="O382" s="82"/>
      <c r="P382" s="82"/>
      <c r="Q382" s="82"/>
      <c r="R382" s="82"/>
      <c r="T382" s="82"/>
      <c r="V382" s="82"/>
      <c r="W382" s="82"/>
      <c r="X382" s="82"/>
      <c r="Y382" s="82"/>
      <c r="Z382" s="82"/>
      <c r="AA382" s="82"/>
      <c r="AB382" s="93" t="s">
        <v>76</v>
      </c>
      <c r="AC382" s="82"/>
      <c r="AD382" s="82"/>
    </row>
    <row r="383" spans="1:69" ht="15" customHeight="1" x14ac:dyDescent="0.2">
      <c r="A383" s="92"/>
      <c r="B383" s="82"/>
      <c r="C383" s="82"/>
      <c r="D383" s="82"/>
      <c r="E383" s="82"/>
      <c r="F383" s="82"/>
      <c r="G383" s="82"/>
      <c r="H383" s="82"/>
      <c r="I383" s="82"/>
      <c r="J383" s="82"/>
      <c r="K383" s="82"/>
      <c r="L383" s="82"/>
      <c r="M383" s="82"/>
      <c r="N383" s="82"/>
      <c r="O383" s="82"/>
      <c r="P383" s="82"/>
      <c r="Q383" s="82"/>
      <c r="R383" s="82"/>
      <c r="S383" s="92"/>
      <c r="T383" s="82"/>
      <c r="V383" s="82"/>
      <c r="W383" s="82"/>
      <c r="X383" s="82"/>
      <c r="Y383" s="82"/>
      <c r="Z383" s="82"/>
      <c r="AA383" s="82"/>
      <c r="AB383" s="82"/>
      <c r="AC383" s="82"/>
      <c r="AD383" s="82"/>
    </row>
    <row r="384" spans="1:69" ht="15" customHeight="1" x14ac:dyDescent="0.2">
      <c r="A384" s="203" t="s">
        <v>145</v>
      </c>
      <c r="B384" s="203"/>
      <c r="C384" s="203"/>
      <c r="D384" s="203"/>
      <c r="E384" s="203"/>
      <c r="F384" s="187" t="str">
        <f>IF(Gesamtübersicht!$B$8="","",Gesamtübersicht!$B$8)</f>
        <v/>
      </c>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row>
    <row r="385" spans="1:32" ht="15" customHeight="1" x14ac:dyDescent="0.2">
      <c r="A385" s="203" t="s">
        <v>142</v>
      </c>
      <c r="B385" s="203"/>
      <c r="C385" s="203"/>
      <c r="D385" s="203"/>
      <c r="E385" s="203"/>
      <c r="F385" s="186" t="str">
        <f>IF(Gesamtübersicht!$B$9="","",Gesamtübersicht!$B$9)</f>
        <v/>
      </c>
      <c r="G385" s="186"/>
      <c r="H385" s="186"/>
      <c r="I385" s="186"/>
      <c r="J385" s="186"/>
      <c r="K385" s="186"/>
      <c r="L385" s="186"/>
      <c r="M385" s="186"/>
      <c r="N385" s="186"/>
      <c r="O385" s="186"/>
      <c r="P385" s="186"/>
      <c r="Q385" s="186"/>
      <c r="R385" s="186"/>
      <c r="S385" s="186"/>
      <c r="T385" s="186"/>
      <c r="U385" s="186"/>
      <c r="V385" s="186"/>
      <c r="W385" s="186"/>
      <c r="X385" s="186"/>
      <c r="Y385" s="186"/>
      <c r="Z385" s="186"/>
      <c r="AA385" s="186"/>
      <c r="AB385" s="186"/>
    </row>
    <row r="386" spans="1:32" ht="18" customHeight="1" x14ac:dyDescent="0.2">
      <c r="A386" s="97"/>
    </row>
    <row r="387" spans="1:32" ht="18" customHeight="1" x14ac:dyDescent="0.2">
      <c r="A387" s="97" t="s">
        <v>146</v>
      </c>
    </row>
    <row r="388" spans="1:32" ht="17.100000000000001" customHeight="1" x14ac:dyDescent="0.2">
      <c r="A388" s="217" t="s">
        <v>1</v>
      </c>
      <c r="B388" s="217"/>
      <c r="C388" s="217"/>
      <c r="D388" s="217"/>
      <c r="E388" s="217"/>
      <c r="F388" s="217"/>
      <c r="G388" s="217"/>
      <c r="H388" s="217"/>
      <c r="I388" s="217"/>
      <c r="J388" s="217"/>
      <c r="K388" s="217"/>
      <c r="L388" s="217"/>
      <c r="M388" s="217"/>
      <c r="N388" s="217"/>
      <c r="O388" s="217"/>
      <c r="P388" s="217"/>
      <c r="Q388" s="217"/>
      <c r="R388" s="217"/>
      <c r="S388" s="217"/>
      <c r="T388" s="217"/>
      <c r="U388" s="217"/>
      <c r="V388" s="217"/>
      <c r="W388" s="217"/>
      <c r="X388" s="217"/>
      <c r="Y388" s="217"/>
      <c r="Z388" s="217"/>
      <c r="AA388" s="217"/>
      <c r="AB388" s="217"/>
    </row>
    <row r="389" spans="1:32" ht="9" customHeight="1" x14ac:dyDescent="0.2"/>
    <row r="390" spans="1:32" s="67" customFormat="1" ht="18" customHeight="1" x14ac:dyDescent="0.2">
      <c r="B390" s="213" t="s">
        <v>11</v>
      </c>
      <c r="C390" s="213"/>
      <c r="D390" s="213"/>
      <c r="E390" s="213"/>
      <c r="F390" s="213"/>
      <c r="G390" s="213"/>
      <c r="H390" s="213"/>
      <c r="I390" s="213"/>
      <c r="J390" s="213"/>
      <c r="K390" s="213"/>
      <c r="L390" s="213"/>
      <c r="M390" s="218"/>
      <c r="N390" s="218"/>
      <c r="O390" s="218"/>
      <c r="P390" s="218"/>
      <c r="Q390" s="218"/>
      <c r="R390" s="218"/>
      <c r="S390" s="218"/>
      <c r="T390" s="218"/>
      <c r="U390" s="218"/>
      <c r="V390" s="218"/>
      <c r="W390" s="218"/>
      <c r="X390" s="218"/>
      <c r="AD390" s="66"/>
      <c r="AE390" s="66"/>
      <c r="AF390" s="66"/>
    </row>
    <row r="391" spans="1:32" s="67" customFormat="1" ht="18" customHeight="1" x14ac:dyDescent="0.2">
      <c r="B391" s="224" t="s">
        <v>44</v>
      </c>
      <c r="C391" s="237"/>
      <c r="D391" s="237"/>
      <c r="E391" s="237"/>
      <c r="F391" s="237"/>
      <c r="G391" s="237"/>
      <c r="H391" s="237"/>
      <c r="I391" s="237"/>
      <c r="J391" s="237"/>
      <c r="K391" s="237"/>
      <c r="L391" s="237"/>
      <c r="M391" s="3"/>
      <c r="N391" s="74"/>
      <c r="O391" s="74"/>
      <c r="P391" s="74"/>
      <c r="Q391" s="74"/>
      <c r="R391" s="74"/>
      <c r="S391" s="74"/>
      <c r="T391" s="74"/>
      <c r="U391" s="74"/>
      <c r="V391" s="74"/>
      <c r="W391" s="74"/>
      <c r="X391" s="74"/>
      <c r="AD391" s="66"/>
      <c r="AE391" s="66"/>
      <c r="AF391" s="66"/>
    </row>
    <row r="392" spans="1:32" ht="9" customHeight="1" x14ac:dyDescent="0.2"/>
    <row r="393" spans="1:32" ht="17.100000000000001" customHeight="1" x14ac:dyDescent="0.2">
      <c r="A393" s="217" t="s">
        <v>46</v>
      </c>
      <c r="B393" s="217"/>
      <c r="C393" s="217"/>
      <c r="D393" s="217"/>
      <c r="E393" s="217"/>
      <c r="F393" s="217"/>
      <c r="G393" s="217"/>
      <c r="H393" s="217"/>
      <c r="I393" s="217"/>
      <c r="J393" s="217"/>
      <c r="K393" s="217"/>
      <c r="L393" s="217"/>
      <c r="M393" s="217"/>
      <c r="N393" s="217"/>
      <c r="O393" s="217"/>
      <c r="P393" s="217"/>
      <c r="Q393" s="217"/>
      <c r="R393" s="217"/>
      <c r="S393" s="217"/>
      <c r="T393" s="217"/>
      <c r="U393" s="217"/>
      <c r="V393" s="217"/>
      <c r="W393" s="217"/>
      <c r="X393" s="217"/>
      <c r="Y393" s="217"/>
      <c r="Z393" s="217"/>
      <c r="AA393" s="217"/>
      <c r="AB393" s="217"/>
    </row>
    <row r="394" spans="1:32" ht="9" customHeight="1" x14ac:dyDescent="0.2">
      <c r="B394" s="75"/>
      <c r="C394" s="75"/>
      <c r="D394" s="75"/>
      <c r="E394" s="75"/>
      <c r="F394" s="75"/>
      <c r="G394" s="75"/>
      <c r="H394" s="75"/>
      <c r="I394" s="75"/>
      <c r="J394" s="75"/>
      <c r="K394" s="75"/>
    </row>
    <row r="395" spans="1:32" s="67" customFormat="1" ht="18" customHeight="1" x14ac:dyDescent="0.2">
      <c r="B395" s="213" t="s">
        <v>9</v>
      </c>
      <c r="C395" s="213"/>
      <c r="D395" s="213"/>
      <c r="E395" s="213"/>
      <c r="F395" s="213"/>
      <c r="G395" s="213"/>
      <c r="H395" s="213"/>
      <c r="I395" s="213"/>
      <c r="J395" s="213"/>
      <c r="K395" s="213"/>
      <c r="L395" s="213"/>
      <c r="M395" s="214"/>
      <c r="N395" s="214"/>
      <c r="O395" s="214"/>
      <c r="P395" s="214"/>
      <c r="Q395" s="214"/>
      <c r="R395" s="214"/>
      <c r="S395" s="214"/>
      <c r="T395" s="214"/>
      <c r="U395" s="214"/>
      <c r="V395" s="214"/>
      <c r="W395" s="214"/>
      <c r="X395" s="214"/>
      <c r="AD395" s="66"/>
      <c r="AE395" s="66"/>
      <c r="AF395" s="66"/>
    </row>
    <row r="396" spans="1:32" s="67" customFormat="1" ht="18" customHeight="1" x14ac:dyDescent="0.2">
      <c r="B396" s="215" t="s">
        <v>52</v>
      </c>
      <c r="C396" s="213"/>
      <c r="D396" s="213"/>
      <c r="E396" s="213"/>
      <c r="F396" s="213"/>
      <c r="G396" s="213"/>
      <c r="H396" s="213"/>
      <c r="I396" s="213"/>
      <c r="J396" s="213"/>
      <c r="K396" s="213"/>
      <c r="L396" s="213"/>
      <c r="M396" s="207"/>
      <c r="N396" s="207"/>
      <c r="O396" s="207"/>
      <c r="P396" s="207"/>
      <c r="Q396" s="207"/>
      <c r="R396" s="207"/>
      <c r="S396" s="207"/>
      <c r="T396" s="207"/>
      <c r="U396" s="207"/>
      <c r="V396" s="207"/>
      <c r="W396" s="207"/>
      <c r="X396" s="207"/>
      <c r="AD396" s="66"/>
      <c r="AE396" s="66"/>
      <c r="AF396" s="66"/>
    </row>
    <row r="397" spans="1:32" s="67" customFormat="1" ht="18" customHeight="1" x14ac:dyDescent="0.2">
      <c r="B397" s="215" t="s">
        <v>53</v>
      </c>
      <c r="C397" s="237"/>
      <c r="D397" s="237"/>
      <c r="E397" s="237"/>
      <c r="F397" s="237"/>
      <c r="G397" s="237"/>
      <c r="H397" s="237"/>
      <c r="I397" s="237"/>
      <c r="J397" s="237"/>
      <c r="K397" s="237"/>
      <c r="L397" s="237"/>
      <c r="M397" s="207"/>
      <c r="N397" s="238"/>
      <c r="O397" s="238"/>
      <c r="P397" s="238"/>
      <c r="Q397" s="238"/>
      <c r="R397" s="238"/>
      <c r="S397" s="238"/>
      <c r="T397" s="238"/>
      <c r="U397" s="238"/>
      <c r="V397" s="238"/>
      <c r="W397" s="238"/>
      <c r="X397" s="238"/>
      <c r="AD397" s="66"/>
      <c r="AE397" s="66"/>
      <c r="AF397" s="66"/>
    </row>
    <row r="398" spans="1:32" s="67" customFormat="1" ht="18" customHeight="1" x14ac:dyDescent="0.2">
      <c r="B398" s="213" t="s">
        <v>38</v>
      </c>
      <c r="C398" s="213"/>
      <c r="D398" s="213"/>
      <c r="E398" s="213"/>
      <c r="F398" s="213"/>
      <c r="G398" s="213"/>
      <c r="H398" s="213"/>
      <c r="I398" s="213"/>
      <c r="J398" s="213"/>
      <c r="K398" s="213"/>
      <c r="L398" s="213"/>
      <c r="M398" s="216"/>
      <c r="N398" s="216"/>
      <c r="O398" s="216"/>
      <c r="P398" s="216"/>
      <c r="Q398" s="216"/>
      <c r="R398" s="216"/>
      <c r="S398" s="216"/>
      <c r="T398" s="216"/>
      <c r="U398" s="216"/>
      <c r="V398" s="216"/>
      <c r="W398" s="216"/>
      <c r="X398" s="216"/>
      <c r="AD398" s="66"/>
      <c r="AE398" s="66"/>
      <c r="AF398" s="66"/>
    </row>
    <row r="399" spans="1:32" ht="9" customHeight="1" x14ac:dyDescent="0.2">
      <c r="B399" s="76"/>
      <c r="C399" s="76"/>
      <c r="D399" s="76"/>
      <c r="E399" s="76"/>
      <c r="F399" s="76"/>
      <c r="G399" s="76"/>
      <c r="H399" s="76"/>
      <c r="I399" s="76"/>
      <c r="J399" s="76"/>
      <c r="K399" s="76"/>
      <c r="L399" s="76"/>
      <c r="M399" s="77"/>
      <c r="N399" s="77"/>
      <c r="O399" s="77"/>
      <c r="P399" s="77"/>
      <c r="Q399" s="77"/>
      <c r="R399" s="77"/>
      <c r="S399" s="77"/>
      <c r="T399" s="77"/>
      <c r="U399" s="77"/>
      <c r="V399" s="77"/>
      <c r="W399" s="77"/>
      <c r="X399" s="77"/>
    </row>
    <row r="400" spans="1:32" ht="17.100000000000001" customHeight="1" x14ac:dyDescent="0.2">
      <c r="A400" s="217" t="s">
        <v>10</v>
      </c>
      <c r="B400" s="217"/>
      <c r="C400" s="217"/>
      <c r="D400" s="217"/>
      <c r="E400" s="217"/>
      <c r="F400" s="217"/>
      <c r="G400" s="217"/>
      <c r="H400" s="217"/>
      <c r="I400" s="217"/>
      <c r="J400" s="217"/>
      <c r="K400" s="217"/>
      <c r="L400" s="217"/>
      <c r="M400" s="217"/>
      <c r="N400" s="217"/>
      <c r="O400" s="217"/>
      <c r="P400" s="217"/>
      <c r="Q400" s="217"/>
      <c r="R400" s="217"/>
      <c r="S400" s="217"/>
      <c r="T400" s="217"/>
      <c r="U400" s="217"/>
      <c r="V400" s="217"/>
      <c r="W400" s="217"/>
      <c r="X400" s="217"/>
      <c r="Y400" s="217"/>
      <c r="Z400" s="217"/>
      <c r="AA400" s="217"/>
      <c r="AB400" s="217"/>
    </row>
    <row r="401" spans="1:69" ht="9" customHeight="1" x14ac:dyDescent="0.2">
      <c r="B401" s="75"/>
      <c r="C401" s="75"/>
      <c r="D401" s="75"/>
      <c r="E401" s="75"/>
      <c r="F401" s="75"/>
      <c r="G401" s="75"/>
      <c r="H401" s="75"/>
      <c r="I401" s="75"/>
      <c r="K401" s="75"/>
    </row>
    <row r="402" spans="1:69" s="78" customFormat="1" ht="18" customHeight="1" x14ac:dyDescent="0.2">
      <c r="B402" s="215" t="s">
        <v>114</v>
      </c>
      <c r="C402" s="213"/>
      <c r="D402" s="213"/>
      <c r="E402" s="213"/>
      <c r="F402" s="213"/>
      <c r="G402" s="213"/>
      <c r="H402" s="213"/>
      <c r="I402" s="213"/>
      <c r="J402" s="213"/>
      <c r="K402" s="213"/>
      <c r="L402" s="213"/>
      <c r="M402" s="218"/>
      <c r="N402" s="219"/>
      <c r="O402" s="219"/>
      <c r="P402" s="219"/>
      <c r="Q402" s="219"/>
      <c r="R402" s="219"/>
      <c r="S402" s="219"/>
      <c r="T402" s="219"/>
      <c r="U402" s="219"/>
      <c r="V402" s="219"/>
      <c r="W402" s="219"/>
      <c r="X402" s="219"/>
      <c r="AD402" s="66"/>
      <c r="AE402" s="66"/>
      <c r="AF402" s="66"/>
    </row>
    <row r="403" spans="1:69" s="78" customFormat="1" ht="18" customHeight="1" x14ac:dyDescent="0.2">
      <c r="B403" s="215" t="s">
        <v>112</v>
      </c>
      <c r="C403" s="213"/>
      <c r="D403" s="213"/>
      <c r="E403" s="213"/>
      <c r="F403" s="213"/>
      <c r="G403" s="213"/>
      <c r="H403" s="213"/>
      <c r="I403" s="213"/>
      <c r="J403" s="213"/>
      <c r="K403" s="213"/>
      <c r="L403" s="213"/>
      <c r="M403" s="220"/>
      <c r="N403" s="220"/>
      <c r="O403" s="220"/>
      <c r="P403" s="220"/>
      <c r="Q403" s="220"/>
      <c r="R403" s="220"/>
      <c r="S403" s="220"/>
      <c r="T403" s="220"/>
      <c r="U403" s="220"/>
      <c r="V403" s="220"/>
      <c r="W403" s="220"/>
      <c r="X403" s="220"/>
      <c r="AD403" s="66"/>
      <c r="AE403" s="66"/>
      <c r="AF403" s="66"/>
    </row>
    <row r="404" spans="1:69" s="78" customFormat="1" ht="18" customHeight="1" x14ac:dyDescent="0.2">
      <c r="B404" s="215" t="s">
        <v>77</v>
      </c>
      <c r="C404" s="213"/>
      <c r="D404" s="213"/>
      <c r="E404" s="213"/>
      <c r="F404" s="213"/>
      <c r="G404" s="213"/>
      <c r="H404" s="213"/>
      <c r="I404" s="213"/>
      <c r="J404" s="213"/>
      <c r="K404" s="213"/>
      <c r="L404" s="213"/>
      <c r="M404" s="239"/>
      <c r="N404" s="221"/>
      <c r="O404" s="221"/>
      <c r="P404" s="221"/>
      <c r="Q404" s="221"/>
      <c r="R404" s="221"/>
      <c r="S404" s="221"/>
      <c r="T404" s="221"/>
      <c r="U404" s="221"/>
      <c r="V404" s="221"/>
      <c r="W404" s="221"/>
      <c r="X404" s="221"/>
      <c r="AD404" s="66"/>
      <c r="AE404" s="66"/>
      <c r="AF404" s="66"/>
    </row>
    <row r="405" spans="1:69" s="78" customFormat="1" ht="18" customHeight="1" x14ac:dyDescent="0.2">
      <c r="B405" s="215" t="s">
        <v>113</v>
      </c>
      <c r="C405" s="213"/>
      <c r="D405" s="213"/>
      <c r="E405" s="213"/>
      <c r="F405" s="213"/>
      <c r="G405" s="213"/>
      <c r="H405" s="213"/>
      <c r="I405" s="213"/>
      <c r="J405" s="213"/>
      <c r="K405" s="213"/>
      <c r="L405" s="213"/>
      <c r="M405" s="222"/>
      <c r="N405" s="222"/>
      <c r="O405" s="222"/>
      <c r="P405" s="222"/>
      <c r="Q405" s="222"/>
      <c r="R405" s="235" t="s">
        <v>8</v>
      </c>
      <c r="S405" s="223"/>
      <c r="T405" s="222"/>
      <c r="U405" s="222"/>
      <c r="V405" s="222"/>
      <c r="W405" s="222"/>
      <c r="X405" s="222"/>
      <c r="AD405" s="66"/>
      <c r="AE405" s="66"/>
      <c r="AF405" s="66"/>
    </row>
    <row r="406" spans="1:69" s="78" customFormat="1" ht="9" customHeight="1" x14ac:dyDescent="0.2">
      <c r="B406" s="79"/>
      <c r="C406" s="79"/>
      <c r="D406" s="79"/>
      <c r="E406" s="79"/>
      <c r="F406" s="79"/>
      <c r="G406" s="79"/>
      <c r="H406" s="79"/>
      <c r="I406" s="79"/>
      <c r="J406" s="79"/>
      <c r="K406" s="79"/>
      <c r="L406" s="79"/>
      <c r="M406" s="80"/>
      <c r="N406" s="80"/>
      <c r="O406" s="80"/>
      <c r="P406" s="80"/>
      <c r="Q406" s="80"/>
      <c r="R406" s="81"/>
      <c r="S406" s="81"/>
      <c r="T406" s="80"/>
      <c r="U406" s="80"/>
      <c r="V406" s="80"/>
      <c r="W406" s="80"/>
      <c r="X406" s="80"/>
      <c r="AD406" s="66"/>
      <c r="AE406" s="66"/>
      <c r="AF406" s="66"/>
    </row>
    <row r="407" spans="1:69" s="78" customFormat="1" ht="11.45" customHeight="1" x14ac:dyDescent="0.2">
      <c r="A407" s="82" t="s">
        <v>125</v>
      </c>
      <c r="B407" s="79"/>
      <c r="C407" s="79"/>
      <c r="D407" s="79"/>
      <c r="E407" s="79"/>
      <c r="F407" s="79"/>
      <c r="G407" s="79"/>
      <c r="H407" s="79"/>
      <c r="I407" s="79"/>
      <c r="J407" s="79"/>
      <c r="K407" s="79"/>
      <c r="L407" s="79"/>
      <c r="O407" s="80"/>
      <c r="P407" s="80"/>
      <c r="Q407" s="80"/>
      <c r="R407" s="81"/>
      <c r="S407" s="81"/>
      <c r="T407" s="80"/>
      <c r="U407" s="80"/>
      <c r="V407" s="80"/>
      <c r="W407" s="80"/>
      <c r="X407" s="80"/>
      <c r="AD407" s="66"/>
      <c r="AE407" s="66"/>
      <c r="AF407" s="66"/>
    </row>
    <row r="408" spans="1:69" ht="9" customHeight="1" x14ac:dyDescent="0.2">
      <c r="A408" s="82" t="s">
        <v>126</v>
      </c>
      <c r="B408" s="67"/>
      <c r="C408" s="67"/>
      <c r="D408" s="67"/>
      <c r="E408" s="83"/>
      <c r="F408" s="68"/>
      <c r="G408" s="68"/>
      <c r="H408" s="68"/>
      <c r="I408" s="68"/>
      <c r="J408" s="68"/>
      <c r="K408" s="68"/>
      <c r="L408" s="68"/>
      <c r="M408" s="68"/>
      <c r="N408" s="68"/>
      <c r="O408" s="68"/>
      <c r="P408" s="68"/>
      <c r="Q408" s="68"/>
      <c r="R408" s="68"/>
      <c r="S408" s="68"/>
      <c r="T408" s="68"/>
      <c r="U408" s="68"/>
      <c r="V408" s="68"/>
      <c r="W408" s="68"/>
      <c r="X408" s="68"/>
      <c r="Y408" s="68"/>
      <c r="Z408" s="68"/>
      <c r="AA408" s="68"/>
      <c r="AB408" s="68"/>
    </row>
    <row r="409" spans="1:69" ht="9" customHeight="1" x14ac:dyDescent="0.2">
      <c r="A409" s="67"/>
      <c r="B409" s="67"/>
      <c r="C409" s="67"/>
      <c r="D409" s="67"/>
      <c r="E409" s="83"/>
      <c r="F409" s="68"/>
      <c r="G409" s="68"/>
      <c r="H409" s="68"/>
      <c r="I409" s="68"/>
      <c r="J409" s="68"/>
      <c r="K409" s="68"/>
      <c r="L409" s="68"/>
      <c r="M409" s="68"/>
      <c r="N409" s="68"/>
      <c r="O409" s="68"/>
      <c r="P409" s="68"/>
      <c r="Q409" s="68"/>
      <c r="R409" s="68"/>
      <c r="S409" s="68"/>
      <c r="T409" s="68"/>
      <c r="U409" s="68"/>
      <c r="V409" s="68"/>
      <c r="W409" s="68"/>
      <c r="X409" s="68"/>
      <c r="Y409" s="68"/>
      <c r="Z409" s="68"/>
      <c r="AA409" s="68"/>
      <c r="AB409" s="68"/>
    </row>
    <row r="410" spans="1:69" ht="17.100000000000001" customHeight="1" x14ac:dyDescent="0.2">
      <c r="A410" s="211" t="s">
        <v>47</v>
      </c>
      <c r="B410" s="211"/>
      <c r="C410" s="211"/>
      <c r="D410" s="211"/>
      <c r="E410" s="211"/>
      <c r="F410" s="211"/>
      <c r="G410" s="211"/>
      <c r="H410" s="211"/>
      <c r="I410" s="211"/>
      <c r="J410" s="211"/>
      <c r="K410" s="211"/>
      <c r="L410" s="211"/>
      <c r="M410" s="211"/>
      <c r="N410" s="211"/>
      <c r="O410" s="211"/>
      <c r="P410" s="211"/>
      <c r="Q410" s="211"/>
      <c r="R410" s="211"/>
      <c r="S410" s="211"/>
      <c r="T410" s="211"/>
      <c r="U410" s="211"/>
      <c r="V410" s="211"/>
      <c r="W410" s="211"/>
      <c r="X410" s="211"/>
      <c r="Y410" s="211"/>
      <c r="Z410" s="211"/>
      <c r="AA410" s="211"/>
      <c r="AB410" s="211"/>
    </row>
    <row r="411" spans="1:69" ht="9" customHeight="1" x14ac:dyDescent="0.2">
      <c r="M411" s="98"/>
    </row>
    <row r="412" spans="1:69" ht="18" customHeight="1" x14ac:dyDescent="0.2">
      <c r="A412" s="208">
        <f>Finanzierungsplan!I48</f>
        <v>2026</v>
      </c>
      <c r="B412" s="208"/>
    </row>
    <row r="413" spans="1:69" s="67" customFormat="1" ht="18" customHeight="1" x14ac:dyDescent="0.2">
      <c r="A413" s="209" t="s">
        <v>48</v>
      </c>
      <c r="B413" s="209"/>
      <c r="C413" s="209"/>
      <c r="D413" s="209"/>
      <c r="E413" s="209"/>
      <c r="F413" s="210" t="s">
        <v>81</v>
      </c>
      <c r="G413" s="210"/>
      <c r="H413" s="210"/>
      <c r="I413" s="210"/>
      <c r="J413" s="210"/>
      <c r="K413" s="210" t="s">
        <v>69</v>
      </c>
      <c r="L413" s="210"/>
      <c r="M413" s="210"/>
      <c r="N413" s="210"/>
      <c r="O413" s="210"/>
      <c r="P413" s="210"/>
      <c r="Q413" s="210"/>
      <c r="R413" s="210"/>
      <c r="S413" s="210" t="s">
        <v>70</v>
      </c>
      <c r="T413" s="210"/>
      <c r="U413" s="210"/>
      <c r="V413" s="210"/>
      <c r="W413" s="210"/>
      <c r="X413" s="210" t="s">
        <v>115</v>
      </c>
      <c r="Y413" s="210"/>
      <c r="Z413" s="210"/>
      <c r="AA413" s="210"/>
      <c r="AB413" s="210"/>
      <c r="AC413" s="84"/>
      <c r="AD413" s="66"/>
      <c r="AE413" s="66"/>
      <c r="AF413" s="66"/>
      <c r="AG413" s="85"/>
      <c r="AH413" s="85"/>
      <c r="AI413" s="85"/>
      <c r="AJ413" s="85"/>
      <c r="AK413" s="85"/>
      <c r="AL413" s="85"/>
      <c r="AM413" s="85"/>
      <c r="AN413" s="85"/>
      <c r="AO413" s="85"/>
      <c r="AP413" s="85"/>
      <c r="AQ413" s="85"/>
      <c r="AR413" s="85"/>
      <c r="AS413" s="85"/>
      <c r="AT413" s="86"/>
      <c r="AU413" s="86"/>
      <c r="AV413" s="86"/>
      <c r="AW413" s="86"/>
      <c r="AX413" s="86"/>
      <c r="AY413" s="86"/>
      <c r="AZ413" s="86"/>
      <c r="BA413" s="86"/>
      <c r="BB413" s="86"/>
      <c r="BC413" s="86"/>
      <c r="BD413" s="86"/>
      <c r="BE413" s="86"/>
      <c r="BF413" s="86"/>
      <c r="BG413" s="86"/>
      <c r="BH413" s="86"/>
      <c r="BI413" s="86"/>
      <c r="BJ413" s="86"/>
      <c r="BK413" s="86"/>
      <c r="BL413" s="86"/>
      <c r="BM413" s="86"/>
      <c r="BN413" s="86"/>
      <c r="BO413" s="86"/>
      <c r="BP413" s="86"/>
      <c r="BQ413" s="86"/>
    </row>
    <row r="414" spans="1:69" s="67" customFormat="1" ht="18" customHeight="1" x14ac:dyDescent="0.2">
      <c r="A414" s="209"/>
      <c r="B414" s="209"/>
      <c r="C414" s="209"/>
      <c r="D414" s="209"/>
      <c r="E414" s="209"/>
      <c r="F414" s="210"/>
      <c r="G414" s="210"/>
      <c r="H414" s="210"/>
      <c r="I414" s="210"/>
      <c r="J414" s="210"/>
      <c r="K414" s="210"/>
      <c r="L414" s="210"/>
      <c r="M414" s="210"/>
      <c r="N414" s="210"/>
      <c r="O414" s="210"/>
      <c r="P414" s="210"/>
      <c r="Q414" s="210"/>
      <c r="R414" s="210"/>
      <c r="S414" s="210"/>
      <c r="T414" s="210"/>
      <c r="U414" s="210"/>
      <c r="V414" s="210"/>
      <c r="W414" s="210"/>
      <c r="X414" s="210"/>
      <c r="Y414" s="210"/>
      <c r="Z414" s="210"/>
      <c r="AA414" s="210"/>
      <c r="AB414" s="210"/>
      <c r="AC414" s="84"/>
      <c r="AD414" s="66"/>
      <c r="AE414" s="66"/>
      <c r="AF414" s="66"/>
      <c r="AG414" s="85"/>
      <c r="AH414" s="85"/>
      <c r="AI414" s="85"/>
      <c r="AJ414" s="85"/>
      <c r="AK414" s="85"/>
      <c r="AL414" s="85"/>
      <c r="AM414" s="85"/>
      <c r="AN414" s="85"/>
      <c r="AO414" s="85"/>
      <c r="AP414" s="85"/>
      <c r="AQ414" s="85"/>
      <c r="AR414" s="85"/>
      <c r="AS414" s="85"/>
      <c r="AT414" s="86"/>
      <c r="AU414" s="86"/>
      <c r="AV414" s="86"/>
      <c r="AW414" s="86"/>
      <c r="AX414" s="86"/>
      <c r="AY414" s="86"/>
      <c r="AZ414" s="86"/>
      <c r="BA414" s="86"/>
      <c r="BB414" s="86"/>
      <c r="BC414" s="86"/>
      <c r="BD414" s="86"/>
      <c r="BE414" s="86"/>
      <c r="BF414" s="86"/>
      <c r="BG414" s="86"/>
      <c r="BH414" s="86"/>
      <c r="BI414" s="86"/>
      <c r="BJ414" s="86"/>
      <c r="BK414" s="86"/>
      <c r="BL414" s="86"/>
      <c r="BM414" s="86"/>
      <c r="BN414" s="86"/>
      <c r="BO414" s="86"/>
      <c r="BP414" s="86"/>
      <c r="BQ414" s="86"/>
    </row>
    <row r="415" spans="1:69" s="67" customFormat="1" ht="18" customHeight="1" x14ac:dyDescent="0.2">
      <c r="A415" s="206" t="s">
        <v>54</v>
      </c>
      <c r="B415" s="206"/>
      <c r="C415" s="206"/>
      <c r="D415" s="206"/>
      <c r="E415" s="206"/>
      <c r="F415" s="207"/>
      <c r="G415" s="207"/>
      <c r="H415" s="207"/>
      <c r="I415" s="207"/>
      <c r="J415" s="207"/>
      <c r="K415" s="207"/>
      <c r="L415" s="207"/>
      <c r="M415" s="207"/>
      <c r="N415" s="207"/>
      <c r="O415" s="207"/>
      <c r="P415" s="207"/>
      <c r="Q415" s="207"/>
      <c r="R415" s="207"/>
      <c r="S415" s="207"/>
      <c r="T415" s="207"/>
      <c r="U415" s="207"/>
      <c r="V415" s="207"/>
      <c r="W415" s="207"/>
      <c r="X415" s="204" t="str">
        <f>IF(OR($M$403="",$M$395="",SUM(F415:W415)=0),"",IFERROR(ROUND((F415+K415+S415)*$M$403/$M$395,2),""))</f>
        <v/>
      </c>
      <c r="Y415" s="204"/>
      <c r="Z415" s="204"/>
      <c r="AA415" s="204"/>
      <c r="AB415" s="204"/>
      <c r="AC415" s="87"/>
      <c r="AD415" s="66"/>
      <c r="AE415" s="66"/>
      <c r="AF415" s="66"/>
      <c r="AG415" s="85"/>
      <c r="AH415" s="85"/>
      <c r="AI415" s="85"/>
      <c r="AJ415" s="85"/>
      <c r="AK415" s="88"/>
      <c r="AL415" s="88"/>
      <c r="AM415" s="85"/>
      <c r="AN415" s="85"/>
      <c r="AO415" s="85"/>
      <c r="AP415" s="85"/>
      <c r="AQ415" s="85"/>
      <c r="AR415" s="85"/>
      <c r="AS415" s="85"/>
      <c r="AT415" s="86"/>
      <c r="AU415" s="86"/>
      <c r="AV415" s="86"/>
      <c r="AW415" s="86"/>
      <c r="AX415" s="86"/>
      <c r="AY415" s="86"/>
      <c r="AZ415" s="86"/>
      <c r="BA415" s="86"/>
      <c r="BB415" s="86"/>
      <c r="BC415" s="86"/>
      <c r="BD415" s="86"/>
      <c r="BE415" s="86"/>
      <c r="BF415" s="86"/>
      <c r="BG415" s="86"/>
      <c r="BH415" s="86"/>
      <c r="BI415" s="86"/>
      <c r="BJ415" s="86"/>
      <c r="BK415" s="86"/>
      <c r="BL415" s="86"/>
      <c r="BM415" s="86"/>
      <c r="BN415" s="86"/>
      <c r="BO415" s="86"/>
      <c r="BP415" s="86"/>
      <c r="BQ415" s="86"/>
    </row>
    <row r="416" spans="1:69" s="67" customFormat="1" ht="18" customHeight="1" x14ac:dyDescent="0.2">
      <c r="A416" s="206" t="s">
        <v>55</v>
      </c>
      <c r="B416" s="206"/>
      <c r="C416" s="206"/>
      <c r="D416" s="206"/>
      <c r="E416" s="206"/>
      <c r="F416" s="207"/>
      <c r="G416" s="207"/>
      <c r="H416" s="207"/>
      <c r="I416" s="207"/>
      <c r="J416" s="207"/>
      <c r="K416" s="207"/>
      <c r="L416" s="207"/>
      <c r="M416" s="207"/>
      <c r="N416" s="207"/>
      <c r="O416" s="207"/>
      <c r="P416" s="207"/>
      <c r="Q416" s="207"/>
      <c r="R416" s="207"/>
      <c r="S416" s="207"/>
      <c r="T416" s="207"/>
      <c r="U416" s="207"/>
      <c r="V416" s="207"/>
      <c r="W416" s="207"/>
      <c r="X416" s="204" t="str">
        <f t="shared" ref="X416:X426" si="12">IF(OR($M$403="",$M$395="",SUM(F416:W416)=0),"",IFERROR(ROUND((F416+K416+S416)*$M$403/$M$395,2),""))</f>
        <v/>
      </c>
      <c r="Y416" s="204"/>
      <c r="Z416" s="204"/>
      <c r="AA416" s="204"/>
      <c r="AB416" s="204"/>
      <c r="AC416" s="87"/>
      <c r="AD416" s="66"/>
      <c r="AE416" s="66"/>
      <c r="AF416" s="66"/>
      <c r="AG416" s="85"/>
      <c r="AH416" s="85"/>
      <c r="AI416" s="85"/>
      <c r="AJ416" s="85"/>
      <c r="AK416" s="88"/>
      <c r="AL416" s="88"/>
      <c r="AM416" s="85"/>
      <c r="AN416" s="85"/>
      <c r="AO416" s="85"/>
      <c r="AP416" s="85"/>
      <c r="AQ416" s="85"/>
      <c r="AR416" s="85"/>
      <c r="AS416" s="85"/>
      <c r="AT416" s="86"/>
      <c r="AU416" s="86"/>
      <c r="AV416" s="86"/>
      <c r="AW416" s="86"/>
      <c r="AX416" s="86"/>
      <c r="AY416" s="86"/>
      <c r="AZ416" s="86"/>
      <c r="BA416" s="86"/>
      <c r="BB416" s="86"/>
      <c r="BC416" s="86"/>
      <c r="BD416" s="86"/>
      <c r="BE416" s="86"/>
      <c r="BF416" s="86"/>
      <c r="BG416" s="86"/>
      <c r="BH416" s="86"/>
      <c r="BI416" s="86"/>
      <c r="BJ416" s="86"/>
      <c r="BK416" s="86"/>
      <c r="BL416" s="86"/>
      <c r="BM416" s="86"/>
      <c r="BN416" s="86"/>
      <c r="BO416" s="86"/>
      <c r="BP416" s="86"/>
      <c r="BQ416" s="86"/>
    </row>
    <row r="417" spans="1:69" s="67" customFormat="1" ht="18" customHeight="1" x14ac:dyDescent="0.2">
      <c r="A417" s="206" t="s">
        <v>56</v>
      </c>
      <c r="B417" s="206"/>
      <c r="C417" s="206"/>
      <c r="D417" s="206"/>
      <c r="E417" s="206"/>
      <c r="F417" s="207"/>
      <c r="G417" s="207"/>
      <c r="H417" s="207"/>
      <c r="I417" s="207"/>
      <c r="J417" s="207"/>
      <c r="K417" s="207"/>
      <c r="L417" s="207"/>
      <c r="M417" s="207"/>
      <c r="N417" s="207"/>
      <c r="O417" s="207"/>
      <c r="P417" s="207"/>
      <c r="Q417" s="207"/>
      <c r="R417" s="207"/>
      <c r="S417" s="207"/>
      <c r="T417" s="207"/>
      <c r="U417" s="207"/>
      <c r="V417" s="207"/>
      <c r="W417" s="207"/>
      <c r="X417" s="204" t="str">
        <f t="shared" si="12"/>
        <v/>
      </c>
      <c r="Y417" s="204"/>
      <c r="Z417" s="204"/>
      <c r="AA417" s="204"/>
      <c r="AB417" s="204"/>
      <c r="AC417" s="87"/>
      <c r="AD417" s="66"/>
      <c r="AE417" s="66"/>
      <c r="AF417" s="66"/>
      <c r="AG417" s="85"/>
      <c r="AH417" s="85"/>
      <c r="AI417" s="85"/>
      <c r="AJ417" s="85"/>
      <c r="AK417" s="88"/>
      <c r="AL417" s="88"/>
      <c r="AM417" s="85"/>
      <c r="AN417" s="85"/>
      <c r="AO417" s="85"/>
      <c r="AP417" s="85"/>
      <c r="AQ417" s="85"/>
      <c r="AR417" s="85"/>
      <c r="AS417" s="85"/>
      <c r="AT417" s="86"/>
      <c r="AU417" s="86"/>
      <c r="AV417" s="86"/>
      <c r="AW417" s="86"/>
      <c r="AX417" s="86"/>
      <c r="AY417" s="86"/>
      <c r="AZ417" s="86"/>
      <c r="BA417" s="86"/>
      <c r="BB417" s="86"/>
      <c r="BC417" s="86"/>
      <c r="BD417" s="86"/>
      <c r="BE417" s="86"/>
      <c r="BF417" s="86"/>
      <c r="BG417" s="86"/>
      <c r="BH417" s="86"/>
      <c r="BI417" s="86"/>
      <c r="BJ417" s="86"/>
      <c r="BK417" s="86"/>
      <c r="BL417" s="86"/>
      <c r="BM417" s="86"/>
      <c r="BN417" s="86"/>
      <c r="BO417" s="86"/>
      <c r="BP417" s="86"/>
      <c r="BQ417" s="86"/>
    </row>
    <row r="418" spans="1:69" s="67" customFormat="1" ht="18" customHeight="1" x14ac:dyDescent="0.2">
      <c r="A418" s="206" t="s">
        <v>57</v>
      </c>
      <c r="B418" s="206"/>
      <c r="C418" s="206"/>
      <c r="D418" s="206"/>
      <c r="E418" s="206"/>
      <c r="F418" s="207"/>
      <c r="G418" s="207"/>
      <c r="H418" s="207"/>
      <c r="I418" s="207"/>
      <c r="J418" s="207"/>
      <c r="K418" s="207"/>
      <c r="L418" s="207"/>
      <c r="M418" s="207"/>
      <c r="N418" s="207"/>
      <c r="O418" s="207"/>
      <c r="P418" s="207"/>
      <c r="Q418" s="207"/>
      <c r="R418" s="207"/>
      <c r="S418" s="207"/>
      <c r="T418" s="207"/>
      <c r="U418" s="207"/>
      <c r="V418" s="207"/>
      <c r="W418" s="207"/>
      <c r="X418" s="204" t="str">
        <f t="shared" si="12"/>
        <v/>
      </c>
      <c r="Y418" s="204"/>
      <c r="Z418" s="204"/>
      <c r="AA418" s="204"/>
      <c r="AB418" s="204"/>
      <c r="AC418" s="87"/>
      <c r="AD418" s="66"/>
      <c r="AE418" s="66"/>
      <c r="AF418" s="66"/>
      <c r="AG418" s="85"/>
      <c r="AH418" s="85"/>
      <c r="AI418" s="85"/>
      <c r="AJ418" s="85"/>
      <c r="AK418" s="88"/>
      <c r="AL418" s="88"/>
      <c r="AM418" s="85"/>
      <c r="AN418" s="85"/>
      <c r="AO418" s="85"/>
      <c r="AP418" s="85"/>
      <c r="AQ418" s="85"/>
      <c r="AR418" s="85"/>
      <c r="AS418" s="85"/>
      <c r="AT418" s="86"/>
      <c r="AU418" s="86"/>
      <c r="AV418" s="86"/>
      <c r="AW418" s="86"/>
      <c r="AX418" s="86"/>
      <c r="AY418" s="86"/>
      <c r="AZ418" s="86"/>
      <c r="BA418" s="86"/>
      <c r="BB418" s="86"/>
      <c r="BC418" s="86"/>
      <c r="BD418" s="86"/>
      <c r="BE418" s="86"/>
      <c r="BF418" s="86"/>
      <c r="BG418" s="86"/>
      <c r="BH418" s="86"/>
      <c r="BI418" s="86"/>
      <c r="BJ418" s="86"/>
      <c r="BK418" s="86"/>
      <c r="BL418" s="86"/>
      <c r="BM418" s="86"/>
      <c r="BN418" s="86"/>
      <c r="BO418" s="86"/>
      <c r="BP418" s="86"/>
      <c r="BQ418" s="86"/>
    </row>
    <row r="419" spans="1:69" s="67" customFormat="1" ht="18" customHeight="1" x14ac:dyDescent="0.2">
      <c r="A419" s="206" t="s">
        <v>58</v>
      </c>
      <c r="B419" s="206"/>
      <c r="C419" s="206"/>
      <c r="D419" s="206"/>
      <c r="E419" s="206"/>
      <c r="F419" s="207"/>
      <c r="G419" s="207"/>
      <c r="H419" s="207"/>
      <c r="I419" s="207"/>
      <c r="J419" s="207"/>
      <c r="K419" s="207"/>
      <c r="L419" s="207"/>
      <c r="M419" s="207"/>
      <c r="N419" s="207"/>
      <c r="O419" s="207"/>
      <c r="P419" s="207"/>
      <c r="Q419" s="207"/>
      <c r="R419" s="207"/>
      <c r="S419" s="207"/>
      <c r="T419" s="207"/>
      <c r="U419" s="207"/>
      <c r="V419" s="207"/>
      <c r="W419" s="207"/>
      <c r="X419" s="204" t="str">
        <f t="shared" si="12"/>
        <v/>
      </c>
      <c r="Y419" s="204"/>
      <c r="Z419" s="204"/>
      <c r="AA419" s="204"/>
      <c r="AB419" s="204"/>
      <c r="AC419" s="87"/>
      <c r="AD419" s="66"/>
      <c r="AE419" s="66"/>
      <c r="AF419" s="66"/>
      <c r="AG419" s="85"/>
      <c r="AH419" s="85"/>
      <c r="AI419" s="85"/>
      <c r="AJ419" s="85"/>
      <c r="AK419" s="88"/>
      <c r="AL419" s="88"/>
      <c r="AM419" s="85"/>
      <c r="AN419" s="85"/>
      <c r="AO419" s="85"/>
      <c r="AP419" s="85"/>
      <c r="AQ419" s="85"/>
      <c r="AR419" s="85"/>
      <c r="AS419" s="85"/>
      <c r="AT419" s="86"/>
      <c r="AU419" s="86"/>
      <c r="AV419" s="86"/>
      <c r="AW419" s="86"/>
      <c r="AX419" s="86"/>
      <c r="AY419" s="86"/>
      <c r="AZ419" s="86"/>
      <c r="BA419" s="86"/>
      <c r="BB419" s="86"/>
      <c r="BC419" s="86"/>
      <c r="BD419" s="86"/>
      <c r="BE419" s="86"/>
      <c r="BF419" s="86"/>
      <c r="BG419" s="86"/>
      <c r="BH419" s="86"/>
      <c r="BI419" s="86"/>
      <c r="BJ419" s="86"/>
      <c r="BK419" s="86"/>
      <c r="BL419" s="86"/>
      <c r="BM419" s="86"/>
      <c r="BN419" s="86"/>
      <c r="BO419" s="86"/>
      <c r="BP419" s="86"/>
      <c r="BQ419" s="86"/>
    </row>
    <row r="420" spans="1:69" s="67" customFormat="1" ht="18" customHeight="1" x14ac:dyDescent="0.2">
      <c r="A420" s="206" t="s">
        <v>59</v>
      </c>
      <c r="B420" s="206"/>
      <c r="C420" s="206"/>
      <c r="D420" s="206"/>
      <c r="E420" s="206"/>
      <c r="F420" s="207"/>
      <c r="G420" s="207"/>
      <c r="H420" s="207"/>
      <c r="I420" s="207"/>
      <c r="J420" s="207"/>
      <c r="K420" s="207"/>
      <c r="L420" s="207"/>
      <c r="M420" s="207"/>
      <c r="N420" s="207"/>
      <c r="O420" s="207"/>
      <c r="P420" s="207"/>
      <c r="Q420" s="207"/>
      <c r="R420" s="207"/>
      <c r="S420" s="207"/>
      <c r="T420" s="207"/>
      <c r="U420" s="207"/>
      <c r="V420" s="207"/>
      <c r="W420" s="207"/>
      <c r="X420" s="204" t="str">
        <f t="shared" si="12"/>
        <v/>
      </c>
      <c r="Y420" s="204"/>
      <c r="Z420" s="204"/>
      <c r="AA420" s="204"/>
      <c r="AB420" s="204"/>
      <c r="AC420" s="87"/>
      <c r="AD420" s="66"/>
      <c r="AE420" s="66"/>
      <c r="AF420" s="66"/>
      <c r="AG420" s="85"/>
      <c r="AH420" s="85"/>
      <c r="AI420" s="85"/>
      <c r="AJ420" s="85"/>
      <c r="AK420" s="88"/>
      <c r="AL420" s="88"/>
      <c r="AM420" s="85"/>
      <c r="AN420" s="85"/>
      <c r="AO420" s="85"/>
      <c r="AP420" s="85"/>
      <c r="AQ420" s="85"/>
      <c r="AR420" s="85"/>
      <c r="AS420" s="85"/>
      <c r="AT420" s="86"/>
      <c r="AU420" s="86"/>
      <c r="AV420" s="86"/>
      <c r="AW420" s="86"/>
      <c r="AX420" s="86"/>
      <c r="AY420" s="86"/>
      <c r="AZ420" s="86"/>
      <c r="BA420" s="86"/>
      <c r="BB420" s="86"/>
      <c r="BC420" s="86"/>
      <c r="BD420" s="86"/>
      <c r="BE420" s="86"/>
      <c r="BF420" s="86"/>
      <c r="BG420" s="86"/>
      <c r="BH420" s="86"/>
      <c r="BI420" s="86"/>
      <c r="BJ420" s="86"/>
      <c r="BK420" s="86"/>
      <c r="BL420" s="86"/>
      <c r="BM420" s="86"/>
      <c r="BN420" s="86"/>
      <c r="BO420" s="86"/>
      <c r="BP420" s="86"/>
      <c r="BQ420" s="86"/>
    </row>
    <row r="421" spans="1:69" s="67" customFormat="1" ht="18" customHeight="1" x14ac:dyDescent="0.2">
      <c r="A421" s="206" t="s">
        <v>60</v>
      </c>
      <c r="B421" s="206"/>
      <c r="C421" s="206"/>
      <c r="D421" s="206"/>
      <c r="E421" s="206"/>
      <c r="F421" s="207"/>
      <c r="G421" s="207"/>
      <c r="H421" s="207"/>
      <c r="I421" s="207"/>
      <c r="J421" s="207"/>
      <c r="K421" s="207"/>
      <c r="L421" s="207"/>
      <c r="M421" s="207"/>
      <c r="N421" s="207"/>
      <c r="O421" s="207"/>
      <c r="P421" s="207"/>
      <c r="Q421" s="207"/>
      <c r="R421" s="207"/>
      <c r="S421" s="207"/>
      <c r="T421" s="207"/>
      <c r="U421" s="207"/>
      <c r="V421" s="207"/>
      <c r="W421" s="207"/>
      <c r="X421" s="204" t="str">
        <f t="shared" si="12"/>
        <v/>
      </c>
      <c r="Y421" s="204"/>
      <c r="Z421" s="204"/>
      <c r="AA421" s="204"/>
      <c r="AB421" s="204"/>
      <c r="AC421" s="87"/>
      <c r="AD421" s="66"/>
      <c r="AE421" s="66"/>
      <c r="AF421" s="66"/>
      <c r="AG421" s="85"/>
      <c r="AH421" s="85"/>
      <c r="AI421" s="85"/>
      <c r="AJ421" s="85"/>
      <c r="AK421" s="88"/>
      <c r="AL421" s="88"/>
      <c r="AM421" s="85"/>
      <c r="AN421" s="85"/>
      <c r="AO421" s="85"/>
      <c r="AP421" s="85"/>
      <c r="AQ421" s="85"/>
      <c r="AR421" s="85"/>
      <c r="AS421" s="85"/>
      <c r="AT421" s="86"/>
      <c r="AU421" s="86"/>
      <c r="AV421" s="86"/>
      <c r="AW421" s="86"/>
      <c r="AX421" s="86"/>
      <c r="AY421" s="86"/>
      <c r="AZ421" s="86"/>
      <c r="BA421" s="86"/>
      <c r="BB421" s="86"/>
      <c r="BC421" s="86"/>
      <c r="BD421" s="86"/>
      <c r="BE421" s="86"/>
      <c r="BF421" s="86"/>
      <c r="BG421" s="86"/>
      <c r="BH421" s="86"/>
      <c r="BI421" s="86"/>
      <c r="BJ421" s="86"/>
      <c r="BK421" s="86"/>
      <c r="BL421" s="86"/>
      <c r="BM421" s="86"/>
      <c r="BN421" s="86"/>
      <c r="BO421" s="86"/>
      <c r="BP421" s="86"/>
      <c r="BQ421" s="86"/>
    </row>
    <row r="422" spans="1:69" s="67" customFormat="1" ht="18" customHeight="1" x14ac:dyDescent="0.2">
      <c r="A422" s="206" t="s">
        <v>61</v>
      </c>
      <c r="B422" s="206"/>
      <c r="C422" s="206"/>
      <c r="D422" s="206"/>
      <c r="E422" s="206"/>
      <c r="F422" s="207"/>
      <c r="G422" s="207"/>
      <c r="H422" s="207"/>
      <c r="I422" s="207"/>
      <c r="J422" s="207"/>
      <c r="K422" s="207"/>
      <c r="L422" s="207"/>
      <c r="M422" s="207"/>
      <c r="N422" s="207"/>
      <c r="O422" s="207"/>
      <c r="P422" s="207"/>
      <c r="Q422" s="207"/>
      <c r="R422" s="207"/>
      <c r="S422" s="207"/>
      <c r="T422" s="207"/>
      <c r="U422" s="207"/>
      <c r="V422" s="207"/>
      <c r="W422" s="207"/>
      <c r="X422" s="204" t="str">
        <f t="shared" si="12"/>
        <v/>
      </c>
      <c r="Y422" s="204"/>
      <c r="Z422" s="204"/>
      <c r="AA422" s="204"/>
      <c r="AB422" s="204"/>
      <c r="AC422" s="87"/>
      <c r="AD422" s="66"/>
      <c r="AE422" s="66"/>
      <c r="AF422" s="66"/>
      <c r="AG422" s="85"/>
      <c r="AH422" s="85"/>
      <c r="AI422" s="85"/>
      <c r="AJ422" s="85"/>
      <c r="AK422" s="88"/>
      <c r="AL422" s="88"/>
      <c r="AM422" s="85"/>
      <c r="AN422" s="85"/>
      <c r="AO422" s="85"/>
      <c r="AP422" s="85"/>
      <c r="AQ422" s="85"/>
      <c r="AR422" s="85"/>
      <c r="AS422" s="85"/>
      <c r="AT422" s="86"/>
      <c r="AU422" s="86"/>
      <c r="AV422" s="86"/>
      <c r="AW422" s="86"/>
      <c r="AX422" s="86"/>
      <c r="AY422" s="86"/>
      <c r="AZ422" s="86"/>
      <c r="BA422" s="86"/>
      <c r="BB422" s="86"/>
      <c r="BC422" s="86"/>
      <c r="BD422" s="86"/>
      <c r="BE422" s="86"/>
      <c r="BF422" s="86"/>
      <c r="BG422" s="86"/>
      <c r="BH422" s="86"/>
      <c r="BI422" s="86"/>
      <c r="BJ422" s="86"/>
      <c r="BK422" s="86"/>
      <c r="BL422" s="86"/>
      <c r="BM422" s="86"/>
      <c r="BN422" s="86"/>
      <c r="BO422" s="86"/>
      <c r="BP422" s="86"/>
      <c r="BQ422" s="86"/>
    </row>
    <row r="423" spans="1:69" s="67" customFormat="1" ht="18" customHeight="1" x14ac:dyDescent="0.2">
      <c r="A423" s="206" t="s">
        <v>62</v>
      </c>
      <c r="B423" s="206"/>
      <c r="C423" s="206"/>
      <c r="D423" s="206"/>
      <c r="E423" s="206"/>
      <c r="F423" s="207"/>
      <c r="G423" s="207"/>
      <c r="H423" s="207"/>
      <c r="I423" s="207"/>
      <c r="J423" s="207"/>
      <c r="K423" s="207"/>
      <c r="L423" s="207"/>
      <c r="M423" s="207"/>
      <c r="N423" s="207"/>
      <c r="O423" s="207"/>
      <c r="P423" s="207"/>
      <c r="Q423" s="207"/>
      <c r="R423" s="207"/>
      <c r="S423" s="207"/>
      <c r="T423" s="207"/>
      <c r="U423" s="207"/>
      <c r="V423" s="207"/>
      <c r="W423" s="207"/>
      <c r="X423" s="204" t="str">
        <f t="shared" si="12"/>
        <v/>
      </c>
      <c r="Y423" s="204"/>
      <c r="Z423" s="204"/>
      <c r="AA423" s="204"/>
      <c r="AB423" s="204"/>
      <c r="AC423" s="87"/>
      <c r="AD423" s="66"/>
      <c r="AE423" s="66"/>
      <c r="AF423" s="66"/>
      <c r="AG423" s="85"/>
      <c r="AH423" s="85"/>
      <c r="AI423" s="85"/>
      <c r="AJ423" s="85"/>
      <c r="AK423" s="88"/>
      <c r="AL423" s="88"/>
      <c r="AM423" s="85"/>
      <c r="AN423" s="85"/>
      <c r="AO423" s="85"/>
      <c r="AP423" s="85"/>
      <c r="AQ423" s="85"/>
      <c r="AR423" s="85"/>
      <c r="AS423" s="85"/>
      <c r="AT423" s="86"/>
      <c r="AU423" s="86"/>
      <c r="AV423" s="86"/>
      <c r="AW423" s="86"/>
      <c r="AX423" s="86"/>
      <c r="AY423" s="86"/>
      <c r="AZ423" s="86"/>
      <c r="BA423" s="86"/>
      <c r="BB423" s="86"/>
      <c r="BC423" s="86"/>
      <c r="BD423" s="86"/>
      <c r="BE423" s="86"/>
      <c r="BF423" s="86"/>
      <c r="BG423" s="86"/>
      <c r="BH423" s="86"/>
      <c r="BI423" s="86"/>
      <c r="BJ423" s="86"/>
      <c r="BK423" s="86"/>
      <c r="BL423" s="86"/>
      <c r="BM423" s="86"/>
      <c r="BN423" s="86"/>
      <c r="BO423" s="86"/>
      <c r="BP423" s="86"/>
      <c r="BQ423" s="86"/>
    </row>
    <row r="424" spans="1:69" s="67" customFormat="1" ht="18" customHeight="1" x14ac:dyDescent="0.2">
      <c r="A424" s="206" t="s">
        <v>63</v>
      </c>
      <c r="B424" s="206"/>
      <c r="C424" s="206"/>
      <c r="D424" s="206"/>
      <c r="E424" s="206"/>
      <c r="F424" s="207"/>
      <c r="G424" s="207"/>
      <c r="H424" s="207"/>
      <c r="I424" s="207"/>
      <c r="J424" s="207"/>
      <c r="K424" s="207"/>
      <c r="L424" s="207"/>
      <c r="M424" s="207"/>
      <c r="N424" s="207"/>
      <c r="O424" s="207"/>
      <c r="P424" s="207"/>
      <c r="Q424" s="207"/>
      <c r="R424" s="207"/>
      <c r="S424" s="207"/>
      <c r="T424" s="207"/>
      <c r="U424" s="207"/>
      <c r="V424" s="207"/>
      <c r="W424" s="207"/>
      <c r="X424" s="204" t="str">
        <f t="shared" si="12"/>
        <v/>
      </c>
      <c r="Y424" s="204"/>
      <c r="Z424" s="204"/>
      <c r="AA424" s="204"/>
      <c r="AB424" s="204"/>
      <c r="AC424" s="87"/>
      <c r="AD424" s="66"/>
      <c r="AE424" s="66"/>
      <c r="AF424" s="66"/>
      <c r="AG424" s="85"/>
      <c r="AH424" s="85"/>
      <c r="AI424" s="85"/>
      <c r="AJ424" s="85"/>
      <c r="AK424" s="88"/>
      <c r="AL424" s="88"/>
      <c r="AM424" s="85"/>
      <c r="AN424" s="85"/>
      <c r="AO424" s="85"/>
      <c r="AP424" s="85"/>
      <c r="AQ424" s="85"/>
      <c r="AR424" s="85"/>
      <c r="AS424" s="85"/>
      <c r="AT424" s="86"/>
      <c r="AU424" s="86"/>
      <c r="AV424" s="86"/>
      <c r="AW424" s="86"/>
      <c r="AX424" s="86"/>
      <c r="AY424" s="86"/>
      <c r="AZ424" s="86"/>
      <c r="BA424" s="86"/>
      <c r="BB424" s="86"/>
      <c r="BC424" s="86"/>
      <c r="BD424" s="86"/>
      <c r="BE424" s="86"/>
      <c r="BF424" s="86"/>
      <c r="BG424" s="86"/>
      <c r="BH424" s="86"/>
      <c r="BI424" s="86"/>
      <c r="BJ424" s="86"/>
      <c r="BK424" s="86"/>
      <c r="BL424" s="86"/>
      <c r="BM424" s="86"/>
      <c r="BN424" s="86"/>
      <c r="BO424" s="86"/>
      <c r="BP424" s="86"/>
      <c r="BQ424" s="86"/>
    </row>
    <row r="425" spans="1:69" s="67" customFormat="1" ht="18" customHeight="1" x14ac:dyDescent="0.2">
      <c r="A425" s="206" t="s">
        <v>64</v>
      </c>
      <c r="B425" s="206"/>
      <c r="C425" s="206"/>
      <c r="D425" s="206"/>
      <c r="E425" s="206"/>
      <c r="F425" s="207"/>
      <c r="G425" s="207"/>
      <c r="H425" s="207"/>
      <c r="I425" s="207"/>
      <c r="J425" s="207"/>
      <c r="K425" s="207"/>
      <c r="L425" s="207"/>
      <c r="M425" s="207"/>
      <c r="N425" s="207"/>
      <c r="O425" s="207"/>
      <c r="P425" s="207"/>
      <c r="Q425" s="207"/>
      <c r="R425" s="207"/>
      <c r="S425" s="207"/>
      <c r="T425" s="207"/>
      <c r="U425" s="207"/>
      <c r="V425" s="207"/>
      <c r="W425" s="207"/>
      <c r="X425" s="204" t="str">
        <f t="shared" si="12"/>
        <v/>
      </c>
      <c r="Y425" s="204"/>
      <c r="Z425" s="204"/>
      <c r="AA425" s="204"/>
      <c r="AB425" s="204"/>
      <c r="AC425" s="87"/>
      <c r="AD425" s="66"/>
      <c r="AE425" s="66"/>
      <c r="AF425" s="66"/>
      <c r="AG425" s="85"/>
      <c r="AH425" s="85"/>
      <c r="AI425" s="85"/>
      <c r="AJ425" s="85"/>
      <c r="AK425" s="88"/>
      <c r="AL425" s="88"/>
      <c r="AM425" s="85"/>
      <c r="AN425" s="85"/>
      <c r="AO425" s="85"/>
      <c r="AP425" s="85"/>
      <c r="AQ425" s="85"/>
      <c r="AR425" s="85"/>
      <c r="AS425" s="85"/>
      <c r="AT425" s="86"/>
      <c r="AU425" s="86"/>
      <c r="AV425" s="86"/>
      <c r="AW425" s="86"/>
      <c r="AX425" s="86"/>
      <c r="AY425" s="86"/>
      <c r="AZ425" s="86"/>
      <c r="BA425" s="86"/>
      <c r="BB425" s="86"/>
      <c r="BC425" s="86"/>
      <c r="BD425" s="86"/>
      <c r="BE425" s="86"/>
      <c r="BF425" s="86"/>
      <c r="BG425" s="86"/>
      <c r="BH425" s="86"/>
      <c r="BI425" s="86"/>
      <c r="BJ425" s="86"/>
      <c r="BK425" s="86"/>
      <c r="BL425" s="86"/>
      <c r="BM425" s="86"/>
      <c r="BN425" s="86"/>
      <c r="BO425" s="86"/>
      <c r="BP425" s="86"/>
      <c r="BQ425" s="86"/>
    </row>
    <row r="426" spans="1:69" s="67" customFormat="1" ht="18" customHeight="1" x14ac:dyDescent="0.2">
      <c r="A426" s="206" t="s">
        <v>65</v>
      </c>
      <c r="B426" s="206"/>
      <c r="C426" s="206"/>
      <c r="D426" s="206"/>
      <c r="E426" s="206"/>
      <c r="F426" s="207"/>
      <c r="G426" s="207"/>
      <c r="H426" s="207"/>
      <c r="I426" s="207"/>
      <c r="J426" s="207"/>
      <c r="K426" s="207"/>
      <c r="L426" s="207"/>
      <c r="M426" s="207"/>
      <c r="N426" s="207"/>
      <c r="O426" s="207"/>
      <c r="P426" s="207"/>
      <c r="Q426" s="207"/>
      <c r="R426" s="207"/>
      <c r="S426" s="207"/>
      <c r="T426" s="207"/>
      <c r="U426" s="207"/>
      <c r="V426" s="207"/>
      <c r="W426" s="207"/>
      <c r="X426" s="204" t="str">
        <f t="shared" si="12"/>
        <v/>
      </c>
      <c r="Y426" s="204"/>
      <c r="Z426" s="204"/>
      <c r="AA426" s="204"/>
      <c r="AB426" s="204"/>
      <c r="AC426" s="87"/>
      <c r="AD426" s="66"/>
      <c r="AE426" s="66"/>
      <c r="AF426" s="66"/>
      <c r="AG426" s="85"/>
      <c r="AH426" s="85"/>
      <c r="AI426" s="85"/>
      <c r="AJ426" s="85"/>
      <c r="AK426" s="88"/>
      <c r="AL426" s="88"/>
      <c r="AM426" s="85"/>
      <c r="AN426" s="85"/>
      <c r="AO426" s="85"/>
      <c r="AP426" s="85"/>
      <c r="AQ426" s="85"/>
      <c r="AR426" s="85"/>
      <c r="AS426" s="85"/>
      <c r="AT426" s="86"/>
      <c r="AU426" s="86"/>
      <c r="AV426" s="86"/>
      <c r="AW426" s="86"/>
      <c r="AX426" s="86"/>
      <c r="AY426" s="86"/>
      <c r="AZ426" s="86"/>
      <c r="BA426" s="86"/>
      <c r="BB426" s="86"/>
      <c r="BC426" s="86"/>
      <c r="BD426" s="86"/>
      <c r="BE426" s="86"/>
      <c r="BF426" s="86"/>
      <c r="BG426" s="86"/>
      <c r="BH426" s="86"/>
      <c r="BI426" s="86"/>
      <c r="BJ426" s="86"/>
      <c r="BK426" s="86"/>
      <c r="BL426" s="86"/>
      <c r="BM426" s="86"/>
      <c r="BN426" s="86"/>
      <c r="BO426" s="86"/>
      <c r="BP426" s="86"/>
      <c r="BQ426" s="86"/>
    </row>
    <row r="427" spans="1:69" s="67" customFormat="1" ht="18" customHeight="1" x14ac:dyDescent="0.2">
      <c r="A427" s="203" t="s">
        <v>80</v>
      </c>
      <c r="B427" s="203"/>
      <c r="C427" s="203"/>
      <c r="D427" s="203"/>
      <c r="E427" s="203"/>
      <c r="F427" s="203"/>
      <c r="G427" s="203"/>
      <c r="H427" s="203"/>
      <c r="I427" s="203"/>
      <c r="J427" s="203"/>
      <c r="K427" s="203"/>
      <c r="L427" s="203"/>
      <c r="M427" s="203"/>
      <c r="N427" s="203"/>
      <c r="O427" s="203"/>
      <c r="P427" s="203"/>
      <c r="Q427" s="203"/>
      <c r="R427" s="203"/>
      <c r="S427" s="203"/>
      <c r="T427" s="203"/>
      <c r="U427" s="203"/>
      <c r="V427" s="203"/>
      <c r="W427" s="203"/>
      <c r="X427" s="204" t="str">
        <f>IF(SUM(X415:AB426)=0,"",SUM(X415:AB426))</f>
        <v/>
      </c>
      <c r="Y427" s="204"/>
      <c r="Z427" s="204"/>
      <c r="AA427" s="204"/>
      <c r="AB427" s="204"/>
      <c r="AC427" s="89"/>
      <c r="AD427" s="66"/>
      <c r="AE427" s="66"/>
      <c r="AF427" s="66"/>
      <c r="AK427" s="90"/>
      <c r="AL427" s="90"/>
      <c r="AM427" s="90"/>
      <c r="AN427" s="90"/>
    </row>
    <row r="428" spans="1:69" s="67" customFormat="1" ht="18" customHeight="1" x14ac:dyDescent="0.2">
      <c r="A428" s="203" t="s">
        <v>87</v>
      </c>
      <c r="B428" s="203"/>
      <c r="C428" s="203"/>
      <c r="D428" s="203"/>
      <c r="E428" s="203"/>
      <c r="F428" s="203"/>
      <c r="G428" s="203"/>
      <c r="H428" s="203"/>
      <c r="I428" s="203"/>
      <c r="J428" s="203"/>
      <c r="K428" s="203"/>
      <c r="L428" s="203"/>
      <c r="M428" s="203"/>
      <c r="N428" s="203"/>
      <c r="O428" s="203"/>
      <c r="P428" s="203"/>
      <c r="Q428" s="203"/>
      <c r="R428" s="203"/>
      <c r="S428" s="203"/>
      <c r="T428" s="203"/>
      <c r="U428" s="203"/>
      <c r="V428" s="203"/>
      <c r="W428" s="203"/>
      <c r="X428" s="204" t="str">
        <f>IFERROR(ROUND(X427*0.22,2),"")</f>
        <v/>
      </c>
      <c r="Y428" s="204"/>
      <c r="Z428" s="204"/>
      <c r="AA428" s="204"/>
      <c r="AB428" s="204"/>
      <c r="AC428" s="89"/>
      <c r="AD428" s="66"/>
      <c r="AE428" s="66"/>
      <c r="AF428" s="66"/>
      <c r="AG428" s="90"/>
      <c r="AH428" s="90"/>
      <c r="AI428" s="90"/>
      <c r="AJ428" s="90"/>
    </row>
    <row r="429" spans="1:69" s="67" customFormat="1" ht="18" customHeight="1" x14ac:dyDescent="0.2">
      <c r="A429" s="203" t="s">
        <v>67</v>
      </c>
      <c r="B429" s="203"/>
      <c r="C429" s="203"/>
      <c r="D429" s="203"/>
      <c r="E429" s="203"/>
      <c r="F429" s="203"/>
      <c r="G429" s="203"/>
      <c r="H429" s="203"/>
      <c r="I429" s="203"/>
      <c r="J429" s="203"/>
      <c r="K429" s="203"/>
      <c r="L429" s="203"/>
      <c r="M429" s="203"/>
      <c r="N429" s="203"/>
      <c r="O429" s="203"/>
      <c r="P429" s="203"/>
      <c r="Q429" s="203"/>
      <c r="R429" s="203"/>
      <c r="S429" s="203"/>
      <c r="T429" s="203"/>
      <c r="U429" s="203"/>
      <c r="V429" s="203"/>
      <c r="W429" s="203"/>
      <c r="X429" s="204" t="str">
        <f>IFERROR(ROUND(X427*0.01,2),"")</f>
        <v/>
      </c>
      <c r="Y429" s="204"/>
      <c r="Z429" s="204"/>
      <c r="AA429" s="204"/>
      <c r="AB429" s="204"/>
      <c r="AC429" s="89"/>
      <c r="AD429" s="66"/>
      <c r="AE429" s="66"/>
      <c r="AF429" s="66"/>
      <c r="AG429" s="90"/>
      <c r="AH429" s="90"/>
      <c r="AI429" s="90"/>
      <c r="AJ429" s="90"/>
      <c r="AK429" s="90"/>
      <c r="AL429" s="90"/>
      <c r="AM429" s="90"/>
      <c r="AN429" s="90"/>
      <c r="AO429" s="90"/>
    </row>
    <row r="430" spans="1:69" s="67" customFormat="1" ht="18" customHeight="1" x14ac:dyDescent="0.2">
      <c r="A430" s="203" t="s">
        <v>33</v>
      </c>
      <c r="B430" s="203"/>
      <c r="C430" s="203"/>
      <c r="D430" s="203"/>
      <c r="E430" s="203"/>
      <c r="F430" s="203"/>
      <c r="G430" s="203"/>
      <c r="H430" s="203"/>
      <c r="I430" s="203"/>
      <c r="J430" s="203"/>
      <c r="K430" s="203"/>
      <c r="L430" s="203"/>
      <c r="M430" s="203"/>
      <c r="N430" s="203"/>
      <c r="O430" s="203"/>
      <c r="P430" s="203"/>
      <c r="Q430" s="203"/>
      <c r="R430" s="203"/>
      <c r="S430" s="203"/>
      <c r="T430" s="203"/>
      <c r="U430" s="203"/>
      <c r="V430" s="203"/>
      <c r="W430" s="203"/>
      <c r="X430" s="204" t="str">
        <f>IF(SUM(X427:AB429)=0,"",SUM(X427:AB429))</f>
        <v/>
      </c>
      <c r="Y430" s="204"/>
      <c r="Z430" s="204"/>
      <c r="AA430" s="204"/>
      <c r="AB430" s="204"/>
      <c r="AC430" s="89"/>
      <c r="AD430" s="66"/>
      <c r="AE430" s="66"/>
      <c r="AF430" s="66"/>
      <c r="AG430" s="90"/>
      <c r="AH430" s="90"/>
      <c r="AI430" s="90"/>
      <c r="AJ430" s="90"/>
      <c r="AK430" s="90"/>
      <c r="AL430" s="90"/>
      <c r="AM430" s="90"/>
      <c r="AN430" s="90"/>
      <c r="AO430" s="90"/>
    </row>
    <row r="431" spans="1:69" s="67" customFormat="1" ht="9" customHeight="1" x14ac:dyDescent="0.2">
      <c r="N431" s="94"/>
      <c r="O431" s="89"/>
      <c r="P431" s="89"/>
      <c r="Q431" s="89"/>
      <c r="R431" s="89"/>
      <c r="S431" s="95"/>
      <c r="T431" s="95"/>
      <c r="U431" s="95"/>
      <c r="V431" s="95"/>
      <c r="W431" s="95"/>
      <c r="X431" s="95"/>
      <c r="Y431" s="95"/>
      <c r="Z431" s="95"/>
      <c r="AA431" s="90"/>
      <c r="AB431" s="90"/>
      <c r="AC431" s="89"/>
      <c r="AD431" s="66"/>
      <c r="AE431" s="66"/>
      <c r="AF431" s="66"/>
      <c r="AG431" s="90"/>
      <c r="AH431" s="90"/>
      <c r="AI431" s="90"/>
      <c r="AJ431" s="90"/>
      <c r="AK431" s="90"/>
      <c r="AL431" s="90"/>
      <c r="AM431" s="90"/>
      <c r="AN431" s="90"/>
      <c r="AO431" s="90"/>
    </row>
    <row r="432" spans="1:69" ht="15" customHeight="1" x14ac:dyDescent="0.2">
      <c r="A432" s="92" t="s">
        <v>71</v>
      </c>
      <c r="B432" s="82"/>
      <c r="C432" s="82"/>
      <c r="D432" s="82"/>
      <c r="E432" s="82"/>
      <c r="F432" s="82"/>
      <c r="G432" s="82"/>
      <c r="H432" s="82"/>
      <c r="I432" s="82"/>
      <c r="J432" s="82"/>
      <c r="K432" s="82"/>
      <c r="L432" s="82"/>
      <c r="M432" s="82"/>
      <c r="N432" s="82"/>
      <c r="O432" s="82"/>
      <c r="P432" s="82"/>
      <c r="R432" s="82"/>
      <c r="T432" s="82"/>
      <c r="V432" s="82"/>
      <c r="W432" s="82"/>
      <c r="X432" s="82"/>
      <c r="Y432" s="82"/>
      <c r="Z432" s="82"/>
      <c r="AA432" s="82"/>
      <c r="AB432" s="93" t="s">
        <v>76</v>
      </c>
      <c r="AC432" s="82"/>
      <c r="AD432" s="82"/>
    </row>
    <row r="433" spans="1:69" ht="9" customHeight="1" x14ac:dyDescent="0.2">
      <c r="A433" s="92"/>
      <c r="B433" s="82"/>
      <c r="C433" s="82"/>
      <c r="D433" s="82"/>
      <c r="E433" s="82"/>
      <c r="F433" s="82"/>
      <c r="G433" s="82"/>
      <c r="H433" s="82"/>
      <c r="I433" s="82"/>
      <c r="J433" s="82"/>
      <c r="K433" s="82"/>
      <c r="L433" s="82"/>
      <c r="M433" s="82"/>
      <c r="N433" s="82"/>
      <c r="O433" s="82"/>
      <c r="P433" s="82"/>
      <c r="Q433" s="92"/>
      <c r="R433" s="82"/>
      <c r="T433" s="82"/>
      <c r="V433" s="82"/>
      <c r="W433" s="82"/>
      <c r="X433" s="82"/>
      <c r="Y433" s="82"/>
      <c r="Z433" s="82"/>
      <c r="AA433" s="82"/>
      <c r="AB433" s="82"/>
      <c r="AC433" s="82"/>
      <c r="AD433" s="82"/>
    </row>
    <row r="434" spans="1:69" ht="18" customHeight="1" x14ac:dyDescent="0.2">
      <c r="A434" s="208">
        <f>Finanzierungsplan!N48</f>
        <v>2027</v>
      </c>
      <c r="B434" s="208"/>
    </row>
    <row r="435" spans="1:69" s="67" customFormat="1" ht="18" customHeight="1" x14ac:dyDescent="0.2">
      <c r="A435" s="209" t="s">
        <v>48</v>
      </c>
      <c r="B435" s="209"/>
      <c r="C435" s="209"/>
      <c r="D435" s="209"/>
      <c r="E435" s="209"/>
      <c r="F435" s="210" t="s">
        <v>81</v>
      </c>
      <c r="G435" s="210"/>
      <c r="H435" s="210"/>
      <c r="I435" s="210"/>
      <c r="J435" s="210"/>
      <c r="K435" s="210" t="s">
        <v>69</v>
      </c>
      <c r="L435" s="210"/>
      <c r="M435" s="210"/>
      <c r="N435" s="210"/>
      <c r="O435" s="210"/>
      <c r="P435" s="210"/>
      <c r="Q435" s="210"/>
      <c r="R435" s="210"/>
      <c r="S435" s="210" t="s">
        <v>70</v>
      </c>
      <c r="T435" s="210"/>
      <c r="U435" s="210"/>
      <c r="V435" s="210"/>
      <c r="W435" s="210"/>
      <c r="X435" s="210" t="s">
        <v>115</v>
      </c>
      <c r="Y435" s="210"/>
      <c r="Z435" s="210"/>
      <c r="AA435" s="210"/>
      <c r="AB435" s="210"/>
      <c r="AC435" s="84"/>
      <c r="AD435" s="66"/>
      <c r="AE435" s="66"/>
      <c r="AF435" s="66"/>
      <c r="AG435" s="85"/>
      <c r="AH435" s="85"/>
      <c r="AI435" s="85"/>
      <c r="AJ435" s="85"/>
      <c r="AK435" s="85"/>
      <c r="AL435" s="85"/>
      <c r="AM435" s="85"/>
      <c r="AN435" s="85"/>
      <c r="AO435" s="85"/>
      <c r="AP435" s="85"/>
      <c r="AQ435" s="85"/>
      <c r="AR435" s="85"/>
      <c r="AS435" s="85"/>
      <c r="AT435" s="86"/>
      <c r="AU435" s="86"/>
      <c r="AV435" s="86"/>
      <c r="AW435" s="86"/>
      <c r="AX435" s="86"/>
      <c r="AY435" s="86"/>
      <c r="AZ435" s="86"/>
      <c r="BA435" s="86"/>
      <c r="BB435" s="86"/>
      <c r="BC435" s="86"/>
      <c r="BD435" s="86"/>
      <c r="BE435" s="86"/>
      <c r="BF435" s="86"/>
      <c r="BG435" s="86"/>
      <c r="BH435" s="86"/>
      <c r="BI435" s="86"/>
      <c r="BJ435" s="86"/>
      <c r="BK435" s="86"/>
      <c r="BL435" s="86"/>
      <c r="BM435" s="86"/>
      <c r="BN435" s="86"/>
      <c r="BO435" s="86"/>
      <c r="BP435" s="86"/>
      <c r="BQ435" s="86"/>
    </row>
    <row r="436" spans="1:69" s="67" customFormat="1" ht="18" customHeight="1" x14ac:dyDescent="0.2">
      <c r="A436" s="209"/>
      <c r="B436" s="209"/>
      <c r="C436" s="209"/>
      <c r="D436" s="209"/>
      <c r="E436" s="209"/>
      <c r="F436" s="210"/>
      <c r="G436" s="210"/>
      <c r="H436" s="210"/>
      <c r="I436" s="210"/>
      <c r="J436" s="210"/>
      <c r="K436" s="210"/>
      <c r="L436" s="210"/>
      <c r="M436" s="210"/>
      <c r="N436" s="210"/>
      <c r="O436" s="210"/>
      <c r="P436" s="210"/>
      <c r="Q436" s="210"/>
      <c r="R436" s="210"/>
      <c r="S436" s="210"/>
      <c r="T436" s="210"/>
      <c r="U436" s="210"/>
      <c r="V436" s="210"/>
      <c r="W436" s="210"/>
      <c r="X436" s="210"/>
      <c r="Y436" s="210"/>
      <c r="Z436" s="210"/>
      <c r="AA436" s="210"/>
      <c r="AB436" s="210"/>
      <c r="AC436" s="84"/>
      <c r="AD436" s="66"/>
      <c r="AE436" s="66"/>
      <c r="AF436" s="66"/>
      <c r="AG436" s="85"/>
      <c r="AH436" s="85"/>
      <c r="AI436" s="85"/>
      <c r="AJ436" s="85"/>
      <c r="AK436" s="85"/>
      <c r="AL436" s="85"/>
      <c r="AM436" s="85"/>
      <c r="AN436" s="85"/>
      <c r="AO436" s="85"/>
      <c r="AP436" s="85"/>
      <c r="AQ436" s="85"/>
      <c r="AR436" s="85"/>
      <c r="AS436" s="85"/>
      <c r="AT436" s="86"/>
      <c r="AU436" s="86"/>
      <c r="AV436" s="86"/>
      <c r="AW436" s="86"/>
      <c r="AX436" s="86"/>
      <c r="AY436" s="86"/>
      <c r="AZ436" s="86"/>
      <c r="BA436" s="86"/>
      <c r="BB436" s="86"/>
      <c r="BC436" s="86"/>
      <c r="BD436" s="86"/>
      <c r="BE436" s="86"/>
      <c r="BF436" s="86"/>
      <c r="BG436" s="86"/>
      <c r="BH436" s="86"/>
      <c r="BI436" s="86"/>
      <c r="BJ436" s="86"/>
      <c r="BK436" s="86"/>
      <c r="BL436" s="86"/>
      <c r="BM436" s="86"/>
      <c r="BN436" s="86"/>
      <c r="BO436" s="86"/>
      <c r="BP436" s="86"/>
      <c r="BQ436" s="86"/>
    </row>
    <row r="437" spans="1:69" s="67" customFormat="1" ht="18" customHeight="1" x14ac:dyDescent="0.2">
      <c r="A437" s="206" t="s">
        <v>54</v>
      </c>
      <c r="B437" s="206"/>
      <c r="C437" s="206"/>
      <c r="D437" s="206"/>
      <c r="E437" s="206"/>
      <c r="F437" s="207"/>
      <c r="G437" s="207"/>
      <c r="H437" s="207"/>
      <c r="I437" s="207"/>
      <c r="J437" s="207"/>
      <c r="K437" s="207"/>
      <c r="L437" s="207"/>
      <c r="M437" s="207"/>
      <c r="N437" s="207"/>
      <c r="O437" s="207"/>
      <c r="P437" s="207"/>
      <c r="Q437" s="207"/>
      <c r="R437" s="207"/>
      <c r="S437" s="207"/>
      <c r="T437" s="207"/>
      <c r="U437" s="207"/>
      <c r="V437" s="207"/>
      <c r="W437" s="207"/>
      <c r="X437" s="204" t="str">
        <f>IF(OR($M$403="",$M$395="",SUM(F437:W437)=0),"",IFERROR(ROUND((F437+K437+S437)*$M$403/$M$395,2),""))</f>
        <v/>
      </c>
      <c r="Y437" s="204"/>
      <c r="Z437" s="204"/>
      <c r="AA437" s="204"/>
      <c r="AB437" s="204"/>
      <c r="AC437" s="87"/>
      <c r="AD437" s="66"/>
      <c r="AE437" s="66"/>
      <c r="AF437" s="66"/>
      <c r="AG437" s="85"/>
      <c r="AH437" s="85"/>
      <c r="AI437" s="85"/>
      <c r="AJ437" s="85"/>
      <c r="AK437" s="88"/>
      <c r="AL437" s="88"/>
      <c r="AM437" s="85"/>
      <c r="AN437" s="85"/>
      <c r="AO437" s="85"/>
      <c r="AP437" s="85"/>
      <c r="AQ437" s="85"/>
      <c r="AR437" s="85"/>
      <c r="AS437" s="85"/>
      <c r="AT437" s="86"/>
      <c r="AU437" s="86"/>
      <c r="AV437" s="86"/>
      <c r="AW437" s="86"/>
      <c r="AX437" s="86"/>
      <c r="AY437" s="86"/>
      <c r="AZ437" s="86"/>
      <c r="BA437" s="86"/>
      <c r="BB437" s="86"/>
      <c r="BC437" s="86"/>
      <c r="BD437" s="86"/>
      <c r="BE437" s="86"/>
      <c r="BF437" s="86"/>
      <c r="BG437" s="86"/>
      <c r="BH437" s="86"/>
      <c r="BI437" s="86"/>
      <c r="BJ437" s="86"/>
      <c r="BK437" s="86"/>
      <c r="BL437" s="86"/>
      <c r="BM437" s="86"/>
      <c r="BN437" s="86"/>
      <c r="BO437" s="86"/>
      <c r="BP437" s="86"/>
      <c r="BQ437" s="86"/>
    </row>
    <row r="438" spans="1:69" s="67" customFormat="1" ht="18" customHeight="1" x14ac:dyDescent="0.2">
      <c r="A438" s="206" t="s">
        <v>55</v>
      </c>
      <c r="B438" s="206"/>
      <c r="C438" s="206"/>
      <c r="D438" s="206"/>
      <c r="E438" s="206"/>
      <c r="F438" s="207"/>
      <c r="G438" s="207"/>
      <c r="H438" s="207"/>
      <c r="I438" s="207"/>
      <c r="J438" s="207"/>
      <c r="K438" s="207"/>
      <c r="L438" s="207"/>
      <c r="M438" s="207"/>
      <c r="N438" s="207"/>
      <c r="O438" s="207"/>
      <c r="P438" s="207"/>
      <c r="Q438" s="207"/>
      <c r="R438" s="207"/>
      <c r="S438" s="207"/>
      <c r="T438" s="207"/>
      <c r="U438" s="207"/>
      <c r="V438" s="207"/>
      <c r="W438" s="207"/>
      <c r="X438" s="204" t="str">
        <f t="shared" ref="X438:X448" si="13">IF(OR($M$403="",$M$395="",SUM(F438:W438)=0),"",IFERROR(ROUND((F438+K438+S438)*$M$403/$M$395,2),""))</f>
        <v/>
      </c>
      <c r="Y438" s="204"/>
      <c r="Z438" s="204"/>
      <c r="AA438" s="204"/>
      <c r="AB438" s="204"/>
      <c r="AC438" s="87"/>
      <c r="AD438" s="66"/>
      <c r="AE438" s="66"/>
      <c r="AF438" s="66"/>
      <c r="AG438" s="85"/>
      <c r="AH438" s="85"/>
      <c r="AI438" s="85"/>
      <c r="AJ438" s="85"/>
      <c r="AK438" s="88"/>
      <c r="AL438" s="88"/>
      <c r="AM438" s="85"/>
      <c r="AN438" s="85"/>
      <c r="AO438" s="85"/>
      <c r="AP438" s="85"/>
      <c r="AQ438" s="85"/>
      <c r="AR438" s="85"/>
      <c r="AS438" s="85"/>
      <c r="AT438" s="86"/>
      <c r="AU438" s="86"/>
      <c r="AV438" s="86"/>
      <c r="AW438" s="86"/>
      <c r="AX438" s="86"/>
      <c r="AY438" s="86"/>
      <c r="AZ438" s="86"/>
      <c r="BA438" s="86"/>
      <c r="BB438" s="86"/>
      <c r="BC438" s="86"/>
      <c r="BD438" s="86"/>
      <c r="BE438" s="86"/>
      <c r="BF438" s="86"/>
      <c r="BG438" s="86"/>
      <c r="BH438" s="86"/>
      <c r="BI438" s="86"/>
      <c r="BJ438" s="86"/>
      <c r="BK438" s="86"/>
      <c r="BL438" s="86"/>
      <c r="BM438" s="86"/>
      <c r="BN438" s="86"/>
      <c r="BO438" s="86"/>
      <c r="BP438" s="86"/>
      <c r="BQ438" s="86"/>
    </row>
    <row r="439" spans="1:69" s="67" customFormat="1" ht="18" customHeight="1" x14ac:dyDescent="0.2">
      <c r="A439" s="206" t="s">
        <v>56</v>
      </c>
      <c r="B439" s="206"/>
      <c r="C439" s="206"/>
      <c r="D439" s="206"/>
      <c r="E439" s="206"/>
      <c r="F439" s="207"/>
      <c r="G439" s="207"/>
      <c r="H439" s="207"/>
      <c r="I439" s="207"/>
      <c r="J439" s="207"/>
      <c r="K439" s="207"/>
      <c r="L439" s="207"/>
      <c r="M439" s="207"/>
      <c r="N439" s="207"/>
      <c r="O439" s="207"/>
      <c r="P439" s="207"/>
      <c r="Q439" s="207"/>
      <c r="R439" s="207"/>
      <c r="S439" s="207"/>
      <c r="T439" s="207"/>
      <c r="U439" s="207"/>
      <c r="V439" s="207"/>
      <c r="W439" s="207"/>
      <c r="X439" s="204" t="str">
        <f t="shared" si="13"/>
        <v/>
      </c>
      <c r="Y439" s="204"/>
      <c r="Z439" s="204"/>
      <c r="AA439" s="204"/>
      <c r="AB439" s="204"/>
      <c r="AC439" s="87"/>
      <c r="AD439" s="66"/>
      <c r="AE439" s="66"/>
      <c r="AF439" s="66"/>
      <c r="AG439" s="85"/>
      <c r="AH439" s="85"/>
      <c r="AI439" s="85"/>
      <c r="AJ439" s="85"/>
      <c r="AK439" s="88"/>
      <c r="AL439" s="88"/>
      <c r="AM439" s="85"/>
      <c r="AN439" s="85"/>
      <c r="AO439" s="85"/>
      <c r="AP439" s="85"/>
      <c r="AQ439" s="85"/>
      <c r="AR439" s="85"/>
      <c r="AS439" s="85"/>
      <c r="AT439" s="86"/>
      <c r="AU439" s="86"/>
      <c r="AV439" s="86"/>
      <c r="AW439" s="86"/>
      <c r="AX439" s="86"/>
      <c r="AY439" s="86"/>
      <c r="AZ439" s="86"/>
      <c r="BA439" s="86"/>
      <c r="BB439" s="86"/>
      <c r="BC439" s="86"/>
      <c r="BD439" s="86"/>
      <c r="BE439" s="86"/>
      <c r="BF439" s="86"/>
      <c r="BG439" s="86"/>
      <c r="BH439" s="86"/>
      <c r="BI439" s="86"/>
      <c r="BJ439" s="86"/>
      <c r="BK439" s="86"/>
      <c r="BL439" s="86"/>
      <c r="BM439" s="86"/>
      <c r="BN439" s="86"/>
      <c r="BO439" s="86"/>
      <c r="BP439" s="86"/>
      <c r="BQ439" s="86"/>
    </row>
    <row r="440" spans="1:69" s="67" customFormat="1" ht="18" customHeight="1" x14ac:dyDescent="0.2">
      <c r="A440" s="206" t="s">
        <v>57</v>
      </c>
      <c r="B440" s="206"/>
      <c r="C440" s="206"/>
      <c r="D440" s="206"/>
      <c r="E440" s="206"/>
      <c r="F440" s="207"/>
      <c r="G440" s="207"/>
      <c r="H440" s="207"/>
      <c r="I440" s="207"/>
      <c r="J440" s="207"/>
      <c r="K440" s="207"/>
      <c r="L440" s="207"/>
      <c r="M440" s="207"/>
      <c r="N440" s="207"/>
      <c r="O440" s="207"/>
      <c r="P440" s="207"/>
      <c r="Q440" s="207"/>
      <c r="R440" s="207"/>
      <c r="S440" s="207"/>
      <c r="T440" s="207"/>
      <c r="U440" s="207"/>
      <c r="V440" s="207"/>
      <c r="W440" s="207"/>
      <c r="X440" s="204" t="str">
        <f t="shared" si="13"/>
        <v/>
      </c>
      <c r="Y440" s="204"/>
      <c r="Z440" s="204"/>
      <c r="AA440" s="204"/>
      <c r="AB440" s="204"/>
      <c r="AC440" s="87"/>
      <c r="AD440" s="66"/>
      <c r="AE440" s="66"/>
      <c r="AF440" s="66"/>
      <c r="AG440" s="85"/>
      <c r="AH440" s="85"/>
      <c r="AI440" s="85"/>
      <c r="AJ440" s="85"/>
      <c r="AK440" s="88"/>
      <c r="AL440" s="88"/>
      <c r="AM440" s="85"/>
      <c r="AN440" s="85"/>
      <c r="AO440" s="85"/>
      <c r="AP440" s="85"/>
      <c r="AQ440" s="85"/>
      <c r="AR440" s="85"/>
      <c r="AS440" s="85"/>
      <c r="AT440" s="86"/>
      <c r="AU440" s="86"/>
      <c r="AV440" s="86"/>
      <c r="AW440" s="86"/>
      <c r="AX440" s="86"/>
      <c r="AY440" s="86"/>
      <c r="AZ440" s="86"/>
      <c r="BA440" s="86"/>
      <c r="BB440" s="86"/>
      <c r="BC440" s="86"/>
      <c r="BD440" s="86"/>
      <c r="BE440" s="86"/>
      <c r="BF440" s="86"/>
      <c r="BG440" s="86"/>
      <c r="BH440" s="86"/>
      <c r="BI440" s="86"/>
      <c r="BJ440" s="86"/>
      <c r="BK440" s="86"/>
      <c r="BL440" s="86"/>
      <c r="BM440" s="86"/>
      <c r="BN440" s="86"/>
      <c r="BO440" s="86"/>
      <c r="BP440" s="86"/>
      <c r="BQ440" s="86"/>
    </row>
    <row r="441" spans="1:69" s="67" customFormat="1" ht="18" customHeight="1" x14ac:dyDescent="0.2">
      <c r="A441" s="206" t="s">
        <v>58</v>
      </c>
      <c r="B441" s="206"/>
      <c r="C441" s="206"/>
      <c r="D441" s="206"/>
      <c r="E441" s="206"/>
      <c r="F441" s="207"/>
      <c r="G441" s="207"/>
      <c r="H441" s="207"/>
      <c r="I441" s="207"/>
      <c r="J441" s="207"/>
      <c r="K441" s="207"/>
      <c r="L441" s="207"/>
      <c r="M441" s="207"/>
      <c r="N441" s="207"/>
      <c r="O441" s="207"/>
      <c r="P441" s="207"/>
      <c r="Q441" s="207"/>
      <c r="R441" s="207"/>
      <c r="S441" s="207"/>
      <c r="T441" s="207"/>
      <c r="U441" s="207"/>
      <c r="V441" s="207"/>
      <c r="W441" s="207"/>
      <c r="X441" s="204" t="str">
        <f t="shared" si="13"/>
        <v/>
      </c>
      <c r="Y441" s="204"/>
      <c r="Z441" s="204"/>
      <c r="AA441" s="204"/>
      <c r="AB441" s="204"/>
      <c r="AC441" s="87"/>
      <c r="AD441" s="66"/>
      <c r="AE441" s="66"/>
      <c r="AF441" s="66"/>
      <c r="AG441" s="85"/>
      <c r="AH441" s="85"/>
      <c r="AI441" s="85"/>
      <c r="AJ441" s="85"/>
      <c r="AK441" s="88"/>
      <c r="AL441" s="88"/>
      <c r="AM441" s="85"/>
      <c r="AN441" s="85"/>
      <c r="AO441" s="85"/>
      <c r="AP441" s="85"/>
      <c r="AQ441" s="85"/>
      <c r="AR441" s="85"/>
      <c r="AS441" s="85"/>
      <c r="AT441" s="86"/>
      <c r="AU441" s="86"/>
      <c r="AV441" s="86"/>
      <c r="AW441" s="86"/>
      <c r="AX441" s="86"/>
      <c r="AY441" s="86"/>
      <c r="AZ441" s="86"/>
      <c r="BA441" s="86"/>
      <c r="BB441" s="86"/>
      <c r="BC441" s="86"/>
      <c r="BD441" s="86"/>
      <c r="BE441" s="86"/>
      <c r="BF441" s="86"/>
      <c r="BG441" s="86"/>
      <c r="BH441" s="86"/>
      <c r="BI441" s="86"/>
      <c r="BJ441" s="86"/>
      <c r="BK441" s="86"/>
      <c r="BL441" s="86"/>
      <c r="BM441" s="86"/>
      <c r="BN441" s="86"/>
      <c r="BO441" s="86"/>
      <c r="BP441" s="86"/>
      <c r="BQ441" s="86"/>
    </row>
    <row r="442" spans="1:69" s="67" customFormat="1" ht="18" customHeight="1" x14ac:dyDescent="0.2">
      <c r="A442" s="206" t="s">
        <v>59</v>
      </c>
      <c r="B442" s="206"/>
      <c r="C442" s="206"/>
      <c r="D442" s="206"/>
      <c r="E442" s="206"/>
      <c r="F442" s="207"/>
      <c r="G442" s="207"/>
      <c r="H442" s="207"/>
      <c r="I442" s="207"/>
      <c r="J442" s="207"/>
      <c r="K442" s="207"/>
      <c r="L442" s="207"/>
      <c r="M442" s="207"/>
      <c r="N442" s="207"/>
      <c r="O442" s="207"/>
      <c r="P442" s="207"/>
      <c r="Q442" s="207"/>
      <c r="R442" s="207"/>
      <c r="S442" s="207"/>
      <c r="T442" s="207"/>
      <c r="U442" s="207"/>
      <c r="V442" s="207"/>
      <c r="W442" s="207"/>
      <c r="X442" s="204" t="str">
        <f t="shared" si="13"/>
        <v/>
      </c>
      <c r="Y442" s="204"/>
      <c r="Z442" s="204"/>
      <c r="AA442" s="204"/>
      <c r="AB442" s="204"/>
      <c r="AC442" s="87"/>
      <c r="AD442" s="66"/>
      <c r="AE442" s="66"/>
      <c r="AF442" s="66"/>
      <c r="AG442" s="85"/>
      <c r="AH442" s="85"/>
      <c r="AI442" s="85"/>
      <c r="AJ442" s="85"/>
      <c r="AK442" s="88"/>
      <c r="AL442" s="88"/>
      <c r="AM442" s="85"/>
      <c r="AN442" s="85"/>
      <c r="AO442" s="85"/>
      <c r="AP442" s="85"/>
      <c r="AQ442" s="85"/>
      <c r="AR442" s="85"/>
      <c r="AS442" s="85"/>
      <c r="AT442" s="86"/>
      <c r="AU442" s="86"/>
      <c r="AV442" s="86"/>
      <c r="AW442" s="86"/>
      <c r="AX442" s="86"/>
      <c r="AY442" s="86"/>
      <c r="AZ442" s="86"/>
      <c r="BA442" s="86"/>
      <c r="BB442" s="86"/>
      <c r="BC442" s="86"/>
      <c r="BD442" s="86"/>
      <c r="BE442" s="86"/>
      <c r="BF442" s="86"/>
      <c r="BG442" s="86"/>
      <c r="BH442" s="86"/>
      <c r="BI442" s="86"/>
      <c r="BJ442" s="86"/>
      <c r="BK442" s="86"/>
      <c r="BL442" s="86"/>
      <c r="BM442" s="86"/>
      <c r="BN442" s="86"/>
      <c r="BO442" s="86"/>
      <c r="BP442" s="86"/>
      <c r="BQ442" s="86"/>
    </row>
    <row r="443" spans="1:69" s="67" customFormat="1" ht="18" customHeight="1" x14ac:dyDescent="0.2">
      <c r="A443" s="206" t="s">
        <v>60</v>
      </c>
      <c r="B443" s="206"/>
      <c r="C443" s="206"/>
      <c r="D443" s="206"/>
      <c r="E443" s="206"/>
      <c r="F443" s="207"/>
      <c r="G443" s="207"/>
      <c r="H443" s="207"/>
      <c r="I443" s="207"/>
      <c r="J443" s="207"/>
      <c r="K443" s="207"/>
      <c r="L443" s="207"/>
      <c r="M443" s="207"/>
      <c r="N443" s="207"/>
      <c r="O443" s="207"/>
      <c r="P443" s="207"/>
      <c r="Q443" s="207"/>
      <c r="R443" s="207"/>
      <c r="S443" s="207"/>
      <c r="T443" s="207"/>
      <c r="U443" s="207"/>
      <c r="V443" s="207"/>
      <c r="W443" s="207"/>
      <c r="X443" s="204" t="str">
        <f t="shared" si="13"/>
        <v/>
      </c>
      <c r="Y443" s="204"/>
      <c r="Z443" s="204"/>
      <c r="AA443" s="204"/>
      <c r="AB443" s="204"/>
      <c r="AC443" s="87"/>
      <c r="AD443" s="66"/>
      <c r="AE443" s="66"/>
      <c r="AF443" s="66"/>
      <c r="AG443" s="85"/>
      <c r="AH443" s="85"/>
      <c r="AI443" s="85"/>
      <c r="AJ443" s="85"/>
      <c r="AK443" s="88"/>
      <c r="AL443" s="88"/>
      <c r="AM443" s="85"/>
      <c r="AN443" s="85"/>
      <c r="AO443" s="85"/>
      <c r="AP443" s="85"/>
      <c r="AQ443" s="85"/>
      <c r="AR443" s="85"/>
      <c r="AS443" s="85"/>
      <c r="AT443" s="86"/>
      <c r="AU443" s="86"/>
      <c r="AV443" s="86"/>
      <c r="AW443" s="86"/>
      <c r="AX443" s="86"/>
      <c r="AY443" s="86"/>
      <c r="AZ443" s="86"/>
      <c r="BA443" s="86"/>
      <c r="BB443" s="86"/>
      <c r="BC443" s="86"/>
      <c r="BD443" s="86"/>
      <c r="BE443" s="86"/>
      <c r="BF443" s="86"/>
      <c r="BG443" s="86"/>
      <c r="BH443" s="86"/>
      <c r="BI443" s="86"/>
      <c r="BJ443" s="86"/>
      <c r="BK443" s="86"/>
      <c r="BL443" s="86"/>
      <c r="BM443" s="86"/>
      <c r="BN443" s="86"/>
      <c r="BO443" s="86"/>
      <c r="BP443" s="86"/>
      <c r="BQ443" s="86"/>
    </row>
    <row r="444" spans="1:69" s="67" customFormat="1" ht="18" customHeight="1" x14ac:dyDescent="0.2">
      <c r="A444" s="206" t="s">
        <v>61</v>
      </c>
      <c r="B444" s="206"/>
      <c r="C444" s="206"/>
      <c r="D444" s="206"/>
      <c r="E444" s="206"/>
      <c r="F444" s="207"/>
      <c r="G444" s="207"/>
      <c r="H444" s="207"/>
      <c r="I444" s="207"/>
      <c r="J444" s="207"/>
      <c r="K444" s="207"/>
      <c r="L444" s="207"/>
      <c r="M444" s="207"/>
      <c r="N444" s="207"/>
      <c r="O444" s="207"/>
      <c r="P444" s="207"/>
      <c r="Q444" s="207"/>
      <c r="R444" s="207"/>
      <c r="S444" s="207"/>
      <c r="T444" s="207"/>
      <c r="U444" s="207"/>
      <c r="V444" s="207"/>
      <c r="W444" s="207"/>
      <c r="X444" s="204" t="str">
        <f t="shared" si="13"/>
        <v/>
      </c>
      <c r="Y444" s="204"/>
      <c r="Z444" s="204"/>
      <c r="AA444" s="204"/>
      <c r="AB444" s="204"/>
      <c r="AC444" s="87"/>
      <c r="AD444" s="66"/>
      <c r="AE444" s="66"/>
      <c r="AF444" s="66"/>
      <c r="AG444" s="85"/>
      <c r="AH444" s="85"/>
      <c r="AI444" s="85"/>
      <c r="AJ444" s="85"/>
      <c r="AK444" s="88"/>
      <c r="AL444" s="88"/>
      <c r="AM444" s="85"/>
      <c r="AN444" s="85"/>
      <c r="AO444" s="85"/>
      <c r="AP444" s="85"/>
      <c r="AQ444" s="85"/>
      <c r="AR444" s="85"/>
      <c r="AS444" s="85"/>
      <c r="AT444" s="86"/>
      <c r="AU444" s="86"/>
      <c r="AV444" s="86"/>
      <c r="AW444" s="86"/>
      <c r="AX444" s="86"/>
      <c r="AY444" s="86"/>
      <c r="AZ444" s="86"/>
      <c r="BA444" s="86"/>
      <c r="BB444" s="86"/>
      <c r="BC444" s="86"/>
      <c r="BD444" s="86"/>
      <c r="BE444" s="86"/>
      <c r="BF444" s="86"/>
      <c r="BG444" s="86"/>
      <c r="BH444" s="86"/>
      <c r="BI444" s="86"/>
      <c r="BJ444" s="86"/>
      <c r="BK444" s="86"/>
      <c r="BL444" s="86"/>
      <c r="BM444" s="86"/>
      <c r="BN444" s="86"/>
      <c r="BO444" s="86"/>
      <c r="BP444" s="86"/>
      <c r="BQ444" s="86"/>
    </row>
    <row r="445" spans="1:69" s="67" customFormat="1" ht="18" customHeight="1" x14ac:dyDescent="0.2">
      <c r="A445" s="206" t="s">
        <v>62</v>
      </c>
      <c r="B445" s="206"/>
      <c r="C445" s="206"/>
      <c r="D445" s="206"/>
      <c r="E445" s="206"/>
      <c r="F445" s="207"/>
      <c r="G445" s="207"/>
      <c r="H445" s="207"/>
      <c r="I445" s="207"/>
      <c r="J445" s="207"/>
      <c r="K445" s="207"/>
      <c r="L445" s="207"/>
      <c r="M445" s="207"/>
      <c r="N445" s="207"/>
      <c r="O445" s="207"/>
      <c r="P445" s="207"/>
      <c r="Q445" s="207"/>
      <c r="R445" s="207"/>
      <c r="S445" s="207"/>
      <c r="T445" s="207"/>
      <c r="U445" s="207"/>
      <c r="V445" s="207"/>
      <c r="W445" s="207"/>
      <c r="X445" s="204" t="str">
        <f t="shared" si="13"/>
        <v/>
      </c>
      <c r="Y445" s="204"/>
      <c r="Z445" s="204"/>
      <c r="AA445" s="204"/>
      <c r="AB445" s="204"/>
      <c r="AC445" s="87"/>
      <c r="AD445" s="66"/>
      <c r="AE445" s="66"/>
      <c r="AF445" s="66"/>
      <c r="AG445" s="85"/>
      <c r="AH445" s="85"/>
      <c r="AI445" s="85"/>
      <c r="AJ445" s="85"/>
      <c r="AK445" s="88"/>
      <c r="AL445" s="88"/>
      <c r="AM445" s="85"/>
      <c r="AN445" s="85"/>
      <c r="AO445" s="85"/>
      <c r="AP445" s="85"/>
      <c r="AQ445" s="85"/>
      <c r="AR445" s="85"/>
      <c r="AS445" s="85"/>
      <c r="AT445" s="86"/>
      <c r="AU445" s="86"/>
      <c r="AV445" s="86"/>
      <c r="AW445" s="86"/>
      <c r="AX445" s="86"/>
      <c r="AY445" s="86"/>
      <c r="AZ445" s="86"/>
      <c r="BA445" s="86"/>
      <c r="BB445" s="86"/>
      <c r="BC445" s="86"/>
      <c r="BD445" s="86"/>
      <c r="BE445" s="86"/>
      <c r="BF445" s="86"/>
      <c r="BG445" s="86"/>
      <c r="BH445" s="86"/>
      <c r="BI445" s="86"/>
      <c r="BJ445" s="86"/>
      <c r="BK445" s="86"/>
      <c r="BL445" s="86"/>
      <c r="BM445" s="86"/>
      <c r="BN445" s="86"/>
      <c r="BO445" s="86"/>
      <c r="BP445" s="86"/>
      <c r="BQ445" s="86"/>
    </row>
    <row r="446" spans="1:69" s="67" customFormat="1" ht="18" customHeight="1" x14ac:dyDescent="0.2">
      <c r="A446" s="206" t="s">
        <v>63</v>
      </c>
      <c r="B446" s="206"/>
      <c r="C446" s="206"/>
      <c r="D446" s="206"/>
      <c r="E446" s="206"/>
      <c r="F446" s="207"/>
      <c r="G446" s="207"/>
      <c r="H446" s="207"/>
      <c r="I446" s="207"/>
      <c r="J446" s="207"/>
      <c r="K446" s="207"/>
      <c r="L446" s="207"/>
      <c r="M446" s="207"/>
      <c r="N446" s="207"/>
      <c r="O446" s="207"/>
      <c r="P446" s="207"/>
      <c r="Q446" s="207"/>
      <c r="R446" s="207"/>
      <c r="S446" s="207"/>
      <c r="T446" s="207"/>
      <c r="U446" s="207"/>
      <c r="V446" s="207"/>
      <c r="W446" s="207"/>
      <c r="X446" s="204" t="str">
        <f t="shared" si="13"/>
        <v/>
      </c>
      <c r="Y446" s="204"/>
      <c r="Z446" s="204"/>
      <c r="AA446" s="204"/>
      <c r="AB446" s="204"/>
      <c r="AC446" s="87"/>
      <c r="AD446" s="66"/>
      <c r="AE446" s="66"/>
      <c r="AF446" s="66"/>
      <c r="AG446" s="85"/>
      <c r="AH446" s="85"/>
      <c r="AI446" s="85"/>
      <c r="AJ446" s="85"/>
      <c r="AK446" s="88"/>
      <c r="AL446" s="88"/>
      <c r="AM446" s="85"/>
      <c r="AN446" s="85"/>
      <c r="AO446" s="85"/>
      <c r="AP446" s="85"/>
      <c r="AQ446" s="85"/>
      <c r="AR446" s="85"/>
      <c r="AS446" s="85"/>
      <c r="AT446" s="86"/>
      <c r="AU446" s="86"/>
      <c r="AV446" s="86"/>
      <c r="AW446" s="86"/>
      <c r="AX446" s="86"/>
      <c r="AY446" s="86"/>
      <c r="AZ446" s="86"/>
      <c r="BA446" s="86"/>
      <c r="BB446" s="86"/>
      <c r="BC446" s="86"/>
      <c r="BD446" s="86"/>
      <c r="BE446" s="86"/>
      <c r="BF446" s="86"/>
      <c r="BG446" s="86"/>
      <c r="BH446" s="86"/>
      <c r="BI446" s="86"/>
      <c r="BJ446" s="86"/>
      <c r="BK446" s="86"/>
      <c r="BL446" s="86"/>
      <c r="BM446" s="86"/>
      <c r="BN446" s="86"/>
      <c r="BO446" s="86"/>
      <c r="BP446" s="86"/>
      <c r="BQ446" s="86"/>
    </row>
    <row r="447" spans="1:69" s="67" customFormat="1" ht="18" customHeight="1" x14ac:dyDescent="0.2">
      <c r="A447" s="206" t="s">
        <v>64</v>
      </c>
      <c r="B447" s="206"/>
      <c r="C447" s="206"/>
      <c r="D447" s="206"/>
      <c r="E447" s="206"/>
      <c r="F447" s="207"/>
      <c r="G447" s="207"/>
      <c r="H447" s="207"/>
      <c r="I447" s="207"/>
      <c r="J447" s="207"/>
      <c r="K447" s="207"/>
      <c r="L447" s="207"/>
      <c r="M447" s="207"/>
      <c r="N447" s="207"/>
      <c r="O447" s="207"/>
      <c r="P447" s="207"/>
      <c r="Q447" s="207"/>
      <c r="R447" s="207"/>
      <c r="S447" s="207"/>
      <c r="T447" s="207"/>
      <c r="U447" s="207"/>
      <c r="V447" s="207"/>
      <c r="W447" s="207"/>
      <c r="X447" s="204" t="str">
        <f t="shared" si="13"/>
        <v/>
      </c>
      <c r="Y447" s="204"/>
      <c r="Z447" s="204"/>
      <c r="AA447" s="204"/>
      <c r="AB447" s="204"/>
      <c r="AC447" s="87"/>
      <c r="AD447" s="66"/>
      <c r="AE447" s="66"/>
      <c r="AF447" s="66"/>
      <c r="AG447" s="85"/>
      <c r="AH447" s="85"/>
      <c r="AI447" s="85"/>
      <c r="AJ447" s="85"/>
      <c r="AK447" s="88"/>
      <c r="AL447" s="88"/>
      <c r="AM447" s="85"/>
      <c r="AN447" s="85"/>
      <c r="AO447" s="85"/>
      <c r="AP447" s="85"/>
      <c r="AQ447" s="85"/>
      <c r="AR447" s="85"/>
      <c r="AS447" s="85"/>
      <c r="AT447" s="86"/>
      <c r="AU447" s="86"/>
      <c r="AV447" s="86"/>
      <c r="AW447" s="86"/>
      <c r="AX447" s="86"/>
      <c r="AY447" s="86"/>
      <c r="AZ447" s="86"/>
      <c r="BA447" s="86"/>
      <c r="BB447" s="86"/>
      <c r="BC447" s="86"/>
      <c r="BD447" s="86"/>
      <c r="BE447" s="86"/>
      <c r="BF447" s="86"/>
      <c r="BG447" s="86"/>
      <c r="BH447" s="86"/>
      <c r="BI447" s="86"/>
      <c r="BJ447" s="86"/>
      <c r="BK447" s="86"/>
      <c r="BL447" s="86"/>
      <c r="BM447" s="86"/>
      <c r="BN447" s="86"/>
      <c r="BO447" s="86"/>
      <c r="BP447" s="86"/>
      <c r="BQ447" s="86"/>
    </row>
    <row r="448" spans="1:69" s="67" customFormat="1" ht="18" customHeight="1" x14ac:dyDescent="0.2">
      <c r="A448" s="206" t="s">
        <v>65</v>
      </c>
      <c r="B448" s="206"/>
      <c r="C448" s="206"/>
      <c r="D448" s="206"/>
      <c r="E448" s="206"/>
      <c r="F448" s="207"/>
      <c r="G448" s="207"/>
      <c r="H448" s="207"/>
      <c r="I448" s="207"/>
      <c r="J448" s="207"/>
      <c r="K448" s="207"/>
      <c r="L448" s="207"/>
      <c r="M448" s="207"/>
      <c r="N448" s="207"/>
      <c r="O448" s="207"/>
      <c r="P448" s="207"/>
      <c r="Q448" s="207"/>
      <c r="R448" s="207"/>
      <c r="S448" s="207"/>
      <c r="T448" s="207"/>
      <c r="U448" s="207"/>
      <c r="V448" s="207"/>
      <c r="W448" s="207"/>
      <c r="X448" s="204" t="str">
        <f t="shared" si="13"/>
        <v/>
      </c>
      <c r="Y448" s="204"/>
      <c r="Z448" s="204"/>
      <c r="AA448" s="204"/>
      <c r="AB448" s="204"/>
      <c r="AC448" s="87"/>
      <c r="AD448" s="66"/>
      <c r="AE448" s="66"/>
      <c r="AF448" s="66"/>
      <c r="AG448" s="85"/>
      <c r="AH448" s="85"/>
      <c r="AI448" s="85"/>
      <c r="AJ448" s="85"/>
      <c r="AK448" s="88"/>
      <c r="AL448" s="88"/>
      <c r="AM448" s="85"/>
      <c r="AN448" s="85"/>
      <c r="AO448" s="85"/>
      <c r="AP448" s="85"/>
      <c r="AQ448" s="85"/>
      <c r="AR448" s="85"/>
      <c r="AS448" s="85"/>
      <c r="AT448" s="86"/>
      <c r="AU448" s="86"/>
      <c r="AV448" s="86"/>
      <c r="AW448" s="86"/>
      <c r="AX448" s="86"/>
      <c r="AY448" s="86"/>
      <c r="AZ448" s="86"/>
      <c r="BA448" s="86"/>
      <c r="BB448" s="86"/>
      <c r="BC448" s="86"/>
      <c r="BD448" s="86"/>
      <c r="BE448" s="86"/>
      <c r="BF448" s="86"/>
      <c r="BG448" s="86"/>
      <c r="BH448" s="86"/>
      <c r="BI448" s="86"/>
      <c r="BJ448" s="86"/>
      <c r="BK448" s="86"/>
      <c r="BL448" s="86"/>
      <c r="BM448" s="86"/>
      <c r="BN448" s="86"/>
      <c r="BO448" s="86"/>
      <c r="BP448" s="86"/>
      <c r="BQ448" s="86"/>
    </row>
    <row r="449" spans="1:69" s="67" customFormat="1" ht="18" customHeight="1" x14ac:dyDescent="0.2">
      <c r="A449" s="203" t="s">
        <v>66</v>
      </c>
      <c r="B449" s="203"/>
      <c r="C449" s="203"/>
      <c r="D449" s="203"/>
      <c r="E449" s="203"/>
      <c r="F449" s="203"/>
      <c r="G449" s="203"/>
      <c r="H449" s="203"/>
      <c r="I449" s="203"/>
      <c r="J449" s="203"/>
      <c r="K449" s="203"/>
      <c r="L449" s="203"/>
      <c r="M449" s="203"/>
      <c r="N449" s="203"/>
      <c r="O449" s="203"/>
      <c r="P449" s="203"/>
      <c r="Q449" s="203"/>
      <c r="R449" s="203"/>
      <c r="S449" s="203"/>
      <c r="T449" s="203"/>
      <c r="U449" s="203"/>
      <c r="V449" s="203"/>
      <c r="W449" s="203"/>
      <c r="X449" s="204" t="str">
        <f>IF(SUM(X437:AB448)=0,"",SUM(X437:AB448))</f>
        <v/>
      </c>
      <c r="Y449" s="204"/>
      <c r="Z449" s="204"/>
      <c r="AA449" s="204"/>
      <c r="AB449" s="204"/>
      <c r="AC449" s="89"/>
      <c r="AD449" s="66"/>
      <c r="AE449" s="66"/>
      <c r="AF449" s="66"/>
      <c r="AK449" s="90"/>
      <c r="AL449" s="90"/>
      <c r="AM449" s="90"/>
      <c r="AN449" s="90"/>
    </row>
    <row r="450" spans="1:69" s="67" customFormat="1" ht="18" customHeight="1" x14ac:dyDescent="0.2">
      <c r="A450" s="203" t="s">
        <v>87</v>
      </c>
      <c r="B450" s="203"/>
      <c r="C450" s="203"/>
      <c r="D450" s="203"/>
      <c r="E450" s="203"/>
      <c r="F450" s="203"/>
      <c r="G450" s="203"/>
      <c r="H450" s="203"/>
      <c r="I450" s="203"/>
      <c r="J450" s="203"/>
      <c r="K450" s="203"/>
      <c r="L450" s="203"/>
      <c r="M450" s="203"/>
      <c r="N450" s="203"/>
      <c r="O450" s="203"/>
      <c r="P450" s="203"/>
      <c r="Q450" s="203"/>
      <c r="R450" s="203"/>
      <c r="S450" s="203"/>
      <c r="T450" s="203"/>
      <c r="U450" s="203"/>
      <c r="V450" s="203"/>
      <c r="W450" s="203"/>
      <c r="X450" s="204" t="str">
        <f>IFERROR(ROUND(X449*0.22,2),"")</f>
        <v/>
      </c>
      <c r="Y450" s="204"/>
      <c r="Z450" s="204"/>
      <c r="AA450" s="204"/>
      <c r="AB450" s="204"/>
      <c r="AC450" s="89"/>
      <c r="AD450" s="66"/>
      <c r="AE450" s="66"/>
      <c r="AF450" s="66"/>
      <c r="AG450" s="90"/>
      <c r="AH450" s="90"/>
      <c r="AI450" s="90"/>
      <c r="AJ450" s="90"/>
    </row>
    <row r="451" spans="1:69" s="67" customFormat="1" ht="18" customHeight="1" x14ac:dyDescent="0.2">
      <c r="A451" s="203" t="s">
        <v>67</v>
      </c>
      <c r="B451" s="203"/>
      <c r="C451" s="203"/>
      <c r="D451" s="203"/>
      <c r="E451" s="203"/>
      <c r="F451" s="203"/>
      <c r="G451" s="203"/>
      <c r="H451" s="203"/>
      <c r="I451" s="203"/>
      <c r="J451" s="203"/>
      <c r="K451" s="203"/>
      <c r="L451" s="203"/>
      <c r="M451" s="203"/>
      <c r="N451" s="203"/>
      <c r="O451" s="203"/>
      <c r="P451" s="203"/>
      <c r="Q451" s="203"/>
      <c r="R451" s="203"/>
      <c r="S451" s="203"/>
      <c r="T451" s="203"/>
      <c r="U451" s="203"/>
      <c r="V451" s="203"/>
      <c r="W451" s="203"/>
      <c r="X451" s="204" t="str">
        <f>IFERROR(ROUND(X449*0.01,2),"")</f>
        <v/>
      </c>
      <c r="Y451" s="204"/>
      <c r="Z451" s="204"/>
      <c r="AA451" s="204"/>
      <c r="AB451" s="204"/>
      <c r="AC451" s="89"/>
      <c r="AD451" s="66"/>
      <c r="AE451" s="66"/>
      <c r="AF451" s="66"/>
      <c r="AG451" s="90"/>
      <c r="AH451" s="90"/>
      <c r="AI451" s="90"/>
      <c r="AJ451" s="90"/>
      <c r="AK451" s="90"/>
      <c r="AL451" s="90"/>
      <c r="AM451" s="90"/>
      <c r="AN451" s="90"/>
      <c r="AO451" s="90"/>
    </row>
    <row r="452" spans="1:69" s="67" customFormat="1" ht="18" customHeight="1" x14ac:dyDescent="0.2">
      <c r="A452" s="203" t="s">
        <v>33</v>
      </c>
      <c r="B452" s="203"/>
      <c r="C452" s="203"/>
      <c r="D452" s="203"/>
      <c r="E452" s="203"/>
      <c r="F452" s="203"/>
      <c r="G452" s="203"/>
      <c r="H452" s="203"/>
      <c r="I452" s="203"/>
      <c r="J452" s="203"/>
      <c r="K452" s="203"/>
      <c r="L452" s="203"/>
      <c r="M452" s="203"/>
      <c r="N452" s="203"/>
      <c r="O452" s="203"/>
      <c r="P452" s="203"/>
      <c r="Q452" s="203"/>
      <c r="R452" s="203"/>
      <c r="S452" s="203"/>
      <c r="T452" s="203"/>
      <c r="U452" s="203"/>
      <c r="V452" s="203"/>
      <c r="W452" s="203"/>
      <c r="X452" s="204" t="str">
        <f>IF(SUM(X449:AB451)=0,"",SUM(X449:AB451))</f>
        <v/>
      </c>
      <c r="Y452" s="204"/>
      <c r="Z452" s="204"/>
      <c r="AA452" s="204"/>
      <c r="AB452" s="204"/>
      <c r="AC452" s="89"/>
      <c r="AD452" s="66"/>
      <c r="AE452" s="66"/>
      <c r="AF452" s="66"/>
      <c r="AG452" s="90"/>
      <c r="AH452" s="90"/>
      <c r="AI452" s="90"/>
      <c r="AJ452" s="90"/>
      <c r="AK452" s="90"/>
      <c r="AL452" s="90"/>
      <c r="AM452" s="90"/>
      <c r="AN452" s="90"/>
      <c r="AO452" s="90"/>
    </row>
    <row r="453" spans="1:69" s="67" customFormat="1" ht="9" customHeight="1" x14ac:dyDescent="0.2">
      <c r="N453" s="94"/>
      <c r="O453" s="89"/>
      <c r="P453" s="89"/>
      <c r="Q453" s="89"/>
      <c r="R453" s="89"/>
      <c r="S453" s="95"/>
      <c r="T453" s="95"/>
      <c r="U453" s="95"/>
      <c r="V453" s="95"/>
      <c r="W453" s="95"/>
      <c r="X453" s="95"/>
      <c r="Y453" s="95"/>
      <c r="Z453" s="95"/>
      <c r="AA453" s="90"/>
      <c r="AB453" s="90"/>
      <c r="AC453" s="89"/>
      <c r="AD453" s="66"/>
      <c r="AE453" s="66"/>
      <c r="AF453" s="66"/>
      <c r="AG453" s="90"/>
      <c r="AH453" s="90"/>
      <c r="AI453" s="90"/>
      <c r="AJ453" s="90"/>
      <c r="AK453" s="90"/>
      <c r="AL453" s="90"/>
      <c r="AM453" s="90"/>
      <c r="AN453" s="90"/>
      <c r="AO453" s="90"/>
    </row>
    <row r="454" spans="1:69" ht="15" customHeight="1" x14ac:dyDescent="0.2">
      <c r="A454" s="92" t="s">
        <v>71</v>
      </c>
      <c r="B454" s="82"/>
      <c r="C454" s="82"/>
      <c r="D454" s="82"/>
      <c r="E454" s="82"/>
      <c r="F454" s="82"/>
      <c r="G454" s="82"/>
      <c r="H454" s="82"/>
      <c r="I454" s="82"/>
      <c r="J454" s="82"/>
      <c r="K454" s="82"/>
      <c r="L454" s="82"/>
      <c r="M454" s="82"/>
      <c r="N454" s="82"/>
      <c r="O454" s="82"/>
      <c r="P454" s="82"/>
      <c r="R454" s="82"/>
      <c r="T454" s="82"/>
      <c r="V454" s="82"/>
      <c r="W454" s="82"/>
      <c r="X454" s="82"/>
      <c r="Y454" s="82"/>
      <c r="Z454" s="82"/>
      <c r="AA454" s="82"/>
      <c r="AB454" s="93" t="s">
        <v>72</v>
      </c>
      <c r="AC454" s="82"/>
      <c r="AD454" s="82"/>
    </row>
    <row r="455" spans="1:69" ht="9" customHeight="1" x14ac:dyDescent="0.2">
      <c r="A455" s="82"/>
      <c r="B455" s="82"/>
      <c r="C455" s="82"/>
      <c r="D455" s="82"/>
      <c r="E455" s="82"/>
      <c r="F455" s="82"/>
      <c r="G455" s="82"/>
      <c r="H455" s="82"/>
      <c r="I455" s="82"/>
      <c r="J455" s="82"/>
      <c r="K455" s="82"/>
      <c r="L455" s="82"/>
      <c r="M455" s="82"/>
      <c r="N455" s="82"/>
      <c r="O455" s="82"/>
      <c r="P455" s="82"/>
      <c r="Q455" s="82"/>
      <c r="R455" s="82"/>
      <c r="T455" s="82"/>
      <c r="V455" s="82"/>
      <c r="W455" s="82"/>
      <c r="X455" s="82"/>
      <c r="Y455" s="82"/>
      <c r="Z455" s="82"/>
      <c r="AA455" s="82"/>
      <c r="AB455" s="82"/>
      <c r="AC455" s="82"/>
      <c r="AD455" s="82"/>
    </row>
    <row r="456" spans="1:69" ht="18" customHeight="1" x14ac:dyDescent="0.2">
      <c r="A456" s="208">
        <f>Finanzierungsplan!S40</f>
        <v>2028</v>
      </c>
      <c r="B456" s="208"/>
    </row>
    <row r="457" spans="1:69" s="67" customFormat="1" ht="18" customHeight="1" x14ac:dyDescent="0.2">
      <c r="A457" s="209" t="s">
        <v>48</v>
      </c>
      <c r="B457" s="209"/>
      <c r="C457" s="209"/>
      <c r="D457" s="209"/>
      <c r="E457" s="209"/>
      <c r="F457" s="210" t="s">
        <v>82</v>
      </c>
      <c r="G457" s="210"/>
      <c r="H457" s="210"/>
      <c r="I457" s="210"/>
      <c r="J457" s="210"/>
      <c r="K457" s="210" t="s">
        <v>73</v>
      </c>
      <c r="L457" s="210"/>
      <c r="M457" s="210"/>
      <c r="N457" s="210"/>
      <c r="O457" s="210"/>
      <c r="P457" s="210"/>
      <c r="Q457" s="210"/>
      <c r="R457" s="210"/>
      <c r="S457" s="210" t="s">
        <v>74</v>
      </c>
      <c r="T457" s="210"/>
      <c r="U457" s="210"/>
      <c r="V457" s="210"/>
      <c r="W457" s="210"/>
      <c r="X457" s="210" t="s">
        <v>115</v>
      </c>
      <c r="Y457" s="210"/>
      <c r="Z457" s="210"/>
      <c r="AA457" s="210"/>
      <c r="AB457" s="210"/>
      <c r="AC457" s="84"/>
      <c r="AD457" s="66"/>
      <c r="AE457" s="66"/>
      <c r="AF457" s="66"/>
      <c r="AG457" s="85"/>
      <c r="AH457" s="85"/>
      <c r="AI457" s="85"/>
      <c r="AJ457" s="85"/>
      <c r="AK457" s="85"/>
      <c r="AL457" s="85"/>
      <c r="AM457" s="85"/>
      <c r="AN457" s="85"/>
      <c r="AO457" s="85"/>
      <c r="AP457" s="85"/>
      <c r="AQ457" s="85"/>
      <c r="AR457" s="85"/>
      <c r="AS457" s="85"/>
      <c r="AT457" s="86"/>
      <c r="AU457" s="86"/>
      <c r="AV457" s="86"/>
      <c r="AW457" s="86"/>
      <c r="AX457" s="86"/>
      <c r="AY457" s="86"/>
      <c r="AZ457" s="86"/>
      <c r="BA457" s="86"/>
      <c r="BB457" s="86"/>
      <c r="BC457" s="86"/>
      <c r="BD457" s="86"/>
      <c r="BE457" s="86"/>
      <c r="BF457" s="86"/>
      <c r="BG457" s="86"/>
      <c r="BH457" s="86"/>
      <c r="BI457" s="86"/>
      <c r="BJ457" s="86"/>
      <c r="BK457" s="86"/>
      <c r="BL457" s="86"/>
      <c r="BM457" s="86"/>
      <c r="BN457" s="86"/>
      <c r="BO457" s="86"/>
      <c r="BP457" s="86"/>
      <c r="BQ457" s="86"/>
    </row>
    <row r="458" spans="1:69" s="67" customFormat="1" ht="18" customHeight="1" x14ac:dyDescent="0.2">
      <c r="A458" s="209"/>
      <c r="B458" s="209"/>
      <c r="C458" s="209"/>
      <c r="D458" s="209"/>
      <c r="E458" s="209"/>
      <c r="F458" s="210"/>
      <c r="G458" s="210"/>
      <c r="H458" s="210"/>
      <c r="I458" s="210"/>
      <c r="J458" s="210"/>
      <c r="K458" s="210"/>
      <c r="L458" s="210"/>
      <c r="M458" s="210"/>
      <c r="N458" s="210"/>
      <c r="O458" s="210"/>
      <c r="P458" s="210"/>
      <c r="Q458" s="210"/>
      <c r="R458" s="210"/>
      <c r="S458" s="210"/>
      <c r="T458" s="210"/>
      <c r="U458" s="210"/>
      <c r="V458" s="210"/>
      <c r="W458" s="210"/>
      <c r="X458" s="210"/>
      <c r="Y458" s="210"/>
      <c r="Z458" s="210"/>
      <c r="AA458" s="210"/>
      <c r="AB458" s="210"/>
      <c r="AC458" s="84"/>
      <c r="AD458" s="66"/>
      <c r="AE458" s="66"/>
      <c r="AF458" s="66"/>
      <c r="AG458" s="85"/>
      <c r="AH458" s="85"/>
      <c r="AI458" s="85"/>
      <c r="AJ458" s="85"/>
      <c r="AK458" s="85"/>
      <c r="AL458" s="85"/>
      <c r="AM458" s="85"/>
      <c r="AN458" s="85"/>
      <c r="AO458" s="85"/>
      <c r="AP458" s="85"/>
      <c r="AQ458" s="85"/>
      <c r="AR458" s="85"/>
      <c r="AS458" s="85"/>
      <c r="AT458" s="86"/>
      <c r="AU458" s="86"/>
      <c r="AV458" s="86"/>
      <c r="AW458" s="86"/>
      <c r="AX458" s="86"/>
      <c r="AY458" s="86"/>
      <c r="AZ458" s="86"/>
      <c r="BA458" s="86"/>
      <c r="BB458" s="86"/>
      <c r="BC458" s="86"/>
      <c r="BD458" s="86"/>
      <c r="BE458" s="86"/>
      <c r="BF458" s="86"/>
      <c r="BG458" s="86"/>
      <c r="BH458" s="86"/>
      <c r="BI458" s="86"/>
      <c r="BJ458" s="86"/>
      <c r="BK458" s="86"/>
      <c r="BL458" s="86"/>
      <c r="BM458" s="86"/>
      <c r="BN458" s="86"/>
      <c r="BO458" s="86"/>
      <c r="BP458" s="86"/>
      <c r="BQ458" s="86"/>
    </row>
    <row r="459" spans="1:69" s="67" customFormat="1" ht="18" customHeight="1" x14ac:dyDescent="0.2">
      <c r="A459" s="206" t="s">
        <v>54</v>
      </c>
      <c r="B459" s="206"/>
      <c r="C459" s="206"/>
      <c r="D459" s="206"/>
      <c r="E459" s="206"/>
      <c r="F459" s="207"/>
      <c r="G459" s="207"/>
      <c r="H459" s="207"/>
      <c r="I459" s="207"/>
      <c r="J459" s="207"/>
      <c r="K459" s="207"/>
      <c r="L459" s="207"/>
      <c r="M459" s="207"/>
      <c r="N459" s="207"/>
      <c r="O459" s="207"/>
      <c r="P459" s="207"/>
      <c r="Q459" s="207"/>
      <c r="R459" s="207"/>
      <c r="S459" s="207"/>
      <c r="T459" s="207"/>
      <c r="U459" s="207"/>
      <c r="V459" s="207"/>
      <c r="W459" s="207"/>
      <c r="X459" s="204" t="str">
        <f>IF(OR($M$403="",$M$395="",SUM(F459:W459)=0),"",IFERROR(ROUND((F459+K459+S459)*$M$403/$M$395,2),""))</f>
        <v/>
      </c>
      <c r="Y459" s="204"/>
      <c r="Z459" s="204"/>
      <c r="AA459" s="204"/>
      <c r="AB459" s="204"/>
      <c r="AC459" s="87"/>
      <c r="AD459" s="66"/>
      <c r="AE459" s="66"/>
      <c r="AF459" s="66"/>
      <c r="AG459" s="85"/>
      <c r="AH459" s="85"/>
      <c r="AI459" s="85"/>
      <c r="AJ459" s="85"/>
      <c r="AK459" s="88"/>
      <c r="AL459" s="88"/>
      <c r="AM459" s="85"/>
      <c r="AN459" s="85"/>
      <c r="AO459" s="85"/>
      <c r="AP459" s="85"/>
      <c r="AQ459" s="85"/>
      <c r="AR459" s="85"/>
      <c r="AS459" s="85"/>
      <c r="AT459" s="86"/>
      <c r="AU459" s="86"/>
      <c r="AV459" s="86"/>
      <c r="AW459" s="86"/>
      <c r="AX459" s="86"/>
      <c r="AY459" s="86"/>
      <c r="AZ459" s="86"/>
      <c r="BA459" s="86"/>
      <c r="BB459" s="86"/>
      <c r="BC459" s="86"/>
      <c r="BD459" s="86"/>
      <c r="BE459" s="86"/>
      <c r="BF459" s="86"/>
      <c r="BG459" s="86"/>
      <c r="BH459" s="86"/>
      <c r="BI459" s="86"/>
      <c r="BJ459" s="86"/>
      <c r="BK459" s="86"/>
      <c r="BL459" s="86"/>
      <c r="BM459" s="86"/>
      <c r="BN459" s="86"/>
      <c r="BO459" s="86"/>
      <c r="BP459" s="86"/>
      <c r="BQ459" s="86"/>
    </row>
    <row r="460" spans="1:69" s="67" customFormat="1" ht="18" customHeight="1" x14ac:dyDescent="0.2">
      <c r="A460" s="206" t="s">
        <v>55</v>
      </c>
      <c r="B460" s="206"/>
      <c r="C460" s="206"/>
      <c r="D460" s="206"/>
      <c r="E460" s="206"/>
      <c r="F460" s="207"/>
      <c r="G460" s="207"/>
      <c r="H460" s="207"/>
      <c r="I460" s="207"/>
      <c r="J460" s="207"/>
      <c r="K460" s="207"/>
      <c r="L460" s="207"/>
      <c r="M460" s="207"/>
      <c r="N460" s="207"/>
      <c r="O460" s="207"/>
      <c r="P460" s="207"/>
      <c r="Q460" s="207"/>
      <c r="R460" s="207"/>
      <c r="S460" s="207"/>
      <c r="T460" s="207"/>
      <c r="U460" s="207"/>
      <c r="V460" s="207"/>
      <c r="W460" s="207"/>
      <c r="X460" s="204" t="str">
        <f t="shared" ref="X460:X470" si="14">IF(OR($M$403="",$M$395="",SUM(F460:W460)=0),"",IFERROR(ROUND((F460+K460+S460)*$M$403/$M$395,2),""))</f>
        <v/>
      </c>
      <c r="Y460" s="204"/>
      <c r="Z460" s="204"/>
      <c r="AA460" s="204"/>
      <c r="AB460" s="204"/>
      <c r="AC460" s="87"/>
      <c r="AD460" s="66"/>
      <c r="AE460" s="66"/>
      <c r="AF460" s="66"/>
      <c r="AG460" s="85"/>
      <c r="AH460" s="85"/>
      <c r="AI460" s="85"/>
      <c r="AJ460" s="85"/>
      <c r="AK460" s="88"/>
      <c r="AL460" s="88"/>
      <c r="AM460" s="85"/>
      <c r="AN460" s="85"/>
      <c r="AO460" s="85"/>
      <c r="AP460" s="85"/>
      <c r="AQ460" s="85"/>
      <c r="AR460" s="85"/>
      <c r="AS460" s="85"/>
      <c r="AT460" s="86"/>
      <c r="AU460" s="86"/>
      <c r="AV460" s="86"/>
      <c r="AW460" s="86"/>
      <c r="AX460" s="86"/>
      <c r="AY460" s="86"/>
      <c r="AZ460" s="86"/>
      <c r="BA460" s="86"/>
      <c r="BB460" s="86"/>
      <c r="BC460" s="86"/>
      <c r="BD460" s="86"/>
      <c r="BE460" s="86"/>
      <c r="BF460" s="86"/>
      <c r="BG460" s="86"/>
      <c r="BH460" s="86"/>
      <c r="BI460" s="86"/>
      <c r="BJ460" s="86"/>
      <c r="BK460" s="86"/>
      <c r="BL460" s="86"/>
      <c r="BM460" s="86"/>
      <c r="BN460" s="86"/>
      <c r="BO460" s="86"/>
      <c r="BP460" s="86"/>
      <c r="BQ460" s="86"/>
    </row>
    <row r="461" spans="1:69" s="67" customFormat="1" ht="18" customHeight="1" x14ac:dyDescent="0.2">
      <c r="A461" s="206" t="s">
        <v>56</v>
      </c>
      <c r="B461" s="206"/>
      <c r="C461" s="206"/>
      <c r="D461" s="206"/>
      <c r="E461" s="206"/>
      <c r="F461" s="207"/>
      <c r="G461" s="207"/>
      <c r="H461" s="207"/>
      <c r="I461" s="207"/>
      <c r="J461" s="207"/>
      <c r="K461" s="207"/>
      <c r="L461" s="207"/>
      <c r="M461" s="207"/>
      <c r="N461" s="207"/>
      <c r="O461" s="207"/>
      <c r="P461" s="207"/>
      <c r="Q461" s="207"/>
      <c r="R461" s="207"/>
      <c r="S461" s="207"/>
      <c r="T461" s="207"/>
      <c r="U461" s="207"/>
      <c r="V461" s="207"/>
      <c r="W461" s="207"/>
      <c r="X461" s="204" t="str">
        <f t="shared" si="14"/>
        <v/>
      </c>
      <c r="Y461" s="204"/>
      <c r="Z461" s="204"/>
      <c r="AA461" s="204"/>
      <c r="AB461" s="204"/>
      <c r="AC461" s="87"/>
      <c r="AD461" s="66"/>
      <c r="AE461" s="66"/>
      <c r="AF461" s="66"/>
      <c r="AG461" s="85"/>
      <c r="AH461" s="85"/>
      <c r="AI461" s="85"/>
      <c r="AJ461" s="85"/>
      <c r="AK461" s="88"/>
      <c r="AL461" s="88"/>
      <c r="AM461" s="85"/>
      <c r="AN461" s="85"/>
      <c r="AO461" s="85"/>
      <c r="AP461" s="85"/>
      <c r="AQ461" s="85"/>
      <c r="AR461" s="85"/>
      <c r="AS461" s="85"/>
      <c r="AT461" s="86"/>
      <c r="AU461" s="86"/>
      <c r="AV461" s="86"/>
      <c r="AW461" s="86"/>
      <c r="AX461" s="86"/>
      <c r="AY461" s="86"/>
      <c r="AZ461" s="86"/>
      <c r="BA461" s="86"/>
      <c r="BB461" s="86"/>
      <c r="BC461" s="86"/>
      <c r="BD461" s="86"/>
      <c r="BE461" s="86"/>
      <c r="BF461" s="86"/>
      <c r="BG461" s="86"/>
      <c r="BH461" s="86"/>
      <c r="BI461" s="86"/>
      <c r="BJ461" s="86"/>
      <c r="BK461" s="86"/>
      <c r="BL461" s="86"/>
      <c r="BM461" s="86"/>
      <c r="BN461" s="86"/>
      <c r="BO461" s="86"/>
      <c r="BP461" s="86"/>
      <c r="BQ461" s="86"/>
    </row>
    <row r="462" spans="1:69" s="67" customFormat="1" ht="18" customHeight="1" x14ac:dyDescent="0.2">
      <c r="A462" s="206" t="s">
        <v>57</v>
      </c>
      <c r="B462" s="206"/>
      <c r="C462" s="206"/>
      <c r="D462" s="206"/>
      <c r="E462" s="206"/>
      <c r="F462" s="207"/>
      <c r="G462" s="207"/>
      <c r="H462" s="207"/>
      <c r="I462" s="207"/>
      <c r="J462" s="207"/>
      <c r="K462" s="207"/>
      <c r="L462" s="207"/>
      <c r="M462" s="207"/>
      <c r="N462" s="207"/>
      <c r="O462" s="207"/>
      <c r="P462" s="207"/>
      <c r="Q462" s="207"/>
      <c r="R462" s="207"/>
      <c r="S462" s="207"/>
      <c r="T462" s="207"/>
      <c r="U462" s="207"/>
      <c r="V462" s="207"/>
      <c r="W462" s="207"/>
      <c r="X462" s="204" t="str">
        <f t="shared" si="14"/>
        <v/>
      </c>
      <c r="Y462" s="204"/>
      <c r="Z462" s="204"/>
      <c r="AA462" s="204"/>
      <c r="AB462" s="204"/>
      <c r="AC462" s="87"/>
      <c r="AD462" s="66"/>
      <c r="AE462" s="66"/>
      <c r="AF462" s="66"/>
      <c r="AG462" s="85"/>
      <c r="AH462" s="85"/>
      <c r="AI462" s="85"/>
      <c r="AJ462" s="85"/>
      <c r="AK462" s="88"/>
      <c r="AL462" s="88"/>
      <c r="AM462" s="85"/>
      <c r="AN462" s="85"/>
      <c r="AO462" s="85"/>
      <c r="AP462" s="85"/>
      <c r="AQ462" s="85"/>
      <c r="AR462" s="85"/>
      <c r="AS462" s="85"/>
      <c r="AT462" s="86"/>
      <c r="AU462" s="86"/>
      <c r="AV462" s="86"/>
      <c r="AW462" s="86"/>
      <c r="AX462" s="86"/>
      <c r="AY462" s="86"/>
      <c r="AZ462" s="86"/>
      <c r="BA462" s="86"/>
      <c r="BB462" s="86"/>
      <c r="BC462" s="86"/>
      <c r="BD462" s="86"/>
      <c r="BE462" s="86"/>
      <c r="BF462" s="86"/>
      <c r="BG462" s="86"/>
      <c r="BH462" s="86"/>
      <c r="BI462" s="86"/>
      <c r="BJ462" s="86"/>
      <c r="BK462" s="86"/>
      <c r="BL462" s="86"/>
      <c r="BM462" s="86"/>
      <c r="BN462" s="86"/>
      <c r="BO462" s="86"/>
      <c r="BP462" s="86"/>
      <c r="BQ462" s="86"/>
    </row>
    <row r="463" spans="1:69" s="67" customFormat="1" ht="18" customHeight="1" x14ac:dyDescent="0.2">
      <c r="A463" s="206" t="s">
        <v>58</v>
      </c>
      <c r="B463" s="206"/>
      <c r="C463" s="206"/>
      <c r="D463" s="206"/>
      <c r="E463" s="206"/>
      <c r="F463" s="207"/>
      <c r="G463" s="207"/>
      <c r="H463" s="207"/>
      <c r="I463" s="207"/>
      <c r="J463" s="207"/>
      <c r="K463" s="207"/>
      <c r="L463" s="207"/>
      <c r="M463" s="207"/>
      <c r="N463" s="207"/>
      <c r="O463" s="207"/>
      <c r="P463" s="207"/>
      <c r="Q463" s="207"/>
      <c r="R463" s="207"/>
      <c r="S463" s="207"/>
      <c r="T463" s="207"/>
      <c r="U463" s="207"/>
      <c r="V463" s="207"/>
      <c r="W463" s="207"/>
      <c r="X463" s="204" t="str">
        <f t="shared" si="14"/>
        <v/>
      </c>
      <c r="Y463" s="204"/>
      <c r="Z463" s="204"/>
      <c r="AA463" s="204"/>
      <c r="AB463" s="204"/>
      <c r="AC463" s="87"/>
      <c r="AD463" s="66"/>
      <c r="AE463" s="66"/>
      <c r="AF463" s="66"/>
      <c r="AG463" s="85"/>
      <c r="AH463" s="85"/>
      <c r="AI463" s="85"/>
      <c r="AJ463" s="85"/>
      <c r="AK463" s="88"/>
      <c r="AL463" s="88"/>
      <c r="AM463" s="85"/>
      <c r="AN463" s="85"/>
      <c r="AO463" s="85"/>
      <c r="AP463" s="85"/>
      <c r="AQ463" s="85"/>
      <c r="AR463" s="85"/>
      <c r="AS463" s="85"/>
      <c r="AT463" s="86"/>
      <c r="AU463" s="86"/>
      <c r="AV463" s="86"/>
      <c r="AW463" s="86"/>
      <c r="AX463" s="86"/>
      <c r="AY463" s="86"/>
      <c r="AZ463" s="86"/>
      <c r="BA463" s="86"/>
      <c r="BB463" s="86"/>
      <c r="BC463" s="86"/>
      <c r="BD463" s="86"/>
      <c r="BE463" s="86"/>
      <c r="BF463" s="86"/>
      <c r="BG463" s="86"/>
      <c r="BH463" s="86"/>
      <c r="BI463" s="86"/>
      <c r="BJ463" s="86"/>
      <c r="BK463" s="86"/>
      <c r="BL463" s="86"/>
      <c r="BM463" s="86"/>
      <c r="BN463" s="86"/>
      <c r="BO463" s="86"/>
      <c r="BP463" s="86"/>
      <c r="BQ463" s="86"/>
    </row>
    <row r="464" spans="1:69" s="67" customFormat="1" ht="18" customHeight="1" x14ac:dyDescent="0.2">
      <c r="A464" s="206" t="s">
        <v>59</v>
      </c>
      <c r="B464" s="206"/>
      <c r="C464" s="206"/>
      <c r="D464" s="206"/>
      <c r="E464" s="206"/>
      <c r="F464" s="207"/>
      <c r="G464" s="207"/>
      <c r="H464" s="207"/>
      <c r="I464" s="207"/>
      <c r="J464" s="207"/>
      <c r="K464" s="207"/>
      <c r="L464" s="207"/>
      <c r="M464" s="207"/>
      <c r="N464" s="207"/>
      <c r="O464" s="207"/>
      <c r="P464" s="207"/>
      <c r="Q464" s="207"/>
      <c r="R464" s="207"/>
      <c r="S464" s="207"/>
      <c r="T464" s="207"/>
      <c r="U464" s="207"/>
      <c r="V464" s="207"/>
      <c r="W464" s="207"/>
      <c r="X464" s="204" t="str">
        <f t="shared" si="14"/>
        <v/>
      </c>
      <c r="Y464" s="204"/>
      <c r="Z464" s="204"/>
      <c r="AA464" s="204"/>
      <c r="AB464" s="204"/>
      <c r="AC464" s="87"/>
      <c r="AD464" s="66"/>
      <c r="AE464" s="66"/>
      <c r="AF464" s="66"/>
      <c r="AG464" s="85"/>
      <c r="AH464" s="85"/>
      <c r="AI464" s="85"/>
      <c r="AJ464" s="85"/>
      <c r="AK464" s="88"/>
      <c r="AL464" s="88"/>
      <c r="AM464" s="85"/>
      <c r="AN464" s="85"/>
      <c r="AO464" s="85"/>
      <c r="AP464" s="85"/>
      <c r="AQ464" s="85"/>
      <c r="AR464" s="85"/>
      <c r="AS464" s="85"/>
      <c r="AT464" s="86"/>
      <c r="AU464" s="86"/>
      <c r="AV464" s="86"/>
      <c r="AW464" s="86"/>
      <c r="AX464" s="86"/>
      <c r="AY464" s="86"/>
      <c r="AZ464" s="86"/>
      <c r="BA464" s="86"/>
      <c r="BB464" s="86"/>
      <c r="BC464" s="86"/>
      <c r="BD464" s="86"/>
      <c r="BE464" s="86"/>
      <c r="BF464" s="86"/>
      <c r="BG464" s="86"/>
      <c r="BH464" s="86"/>
      <c r="BI464" s="86"/>
      <c r="BJ464" s="86"/>
      <c r="BK464" s="86"/>
      <c r="BL464" s="86"/>
      <c r="BM464" s="86"/>
      <c r="BN464" s="86"/>
      <c r="BO464" s="86"/>
      <c r="BP464" s="86"/>
      <c r="BQ464" s="86"/>
    </row>
    <row r="465" spans="1:69" s="67" customFormat="1" ht="18" customHeight="1" x14ac:dyDescent="0.2">
      <c r="A465" s="206" t="s">
        <v>60</v>
      </c>
      <c r="B465" s="206"/>
      <c r="C465" s="206"/>
      <c r="D465" s="206"/>
      <c r="E465" s="206"/>
      <c r="F465" s="207"/>
      <c r="G465" s="207"/>
      <c r="H465" s="207"/>
      <c r="I465" s="207"/>
      <c r="J465" s="207"/>
      <c r="K465" s="207"/>
      <c r="L465" s="207"/>
      <c r="M465" s="207"/>
      <c r="N465" s="207"/>
      <c r="O465" s="207"/>
      <c r="P465" s="207"/>
      <c r="Q465" s="207"/>
      <c r="R465" s="207"/>
      <c r="S465" s="207"/>
      <c r="T465" s="207"/>
      <c r="U465" s="207"/>
      <c r="V465" s="207"/>
      <c r="W465" s="207"/>
      <c r="X465" s="204" t="str">
        <f t="shared" si="14"/>
        <v/>
      </c>
      <c r="Y465" s="204"/>
      <c r="Z465" s="204"/>
      <c r="AA465" s="204"/>
      <c r="AB465" s="204"/>
      <c r="AC465" s="87"/>
      <c r="AD465" s="66"/>
      <c r="AE465" s="66"/>
      <c r="AF465" s="66"/>
      <c r="AG465" s="85"/>
      <c r="AH465" s="85"/>
      <c r="AI465" s="85"/>
      <c r="AJ465" s="85"/>
      <c r="AK465" s="88"/>
      <c r="AL465" s="88"/>
      <c r="AM465" s="85"/>
      <c r="AN465" s="85"/>
      <c r="AO465" s="85"/>
      <c r="AP465" s="85"/>
      <c r="AQ465" s="85"/>
      <c r="AR465" s="85"/>
      <c r="AS465" s="85"/>
      <c r="AT465" s="86"/>
      <c r="AU465" s="86"/>
      <c r="AV465" s="86"/>
      <c r="AW465" s="86"/>
      <c r="AX465" s="86"/>
      <c r="AY465" s="86"/>
      <c r="AZ465" s="86"/>
      <c r="BA465" s="86"/>
      <c r="BB465" s="86"/>
      <c r="BC465" s="86"/>
      <c r="BD465" s="86"/>
      <c r="BE465" s="86"/>
      <c r="BF465" s="86"/>
      <c r="BG465" s="86"/>
      <c r="BH465" s="86"/>
      <c r="BI465" s="86"/>
      <c r="BJ465" s="86"/>
      <c r="BK465" s="86"/>
      <c r="BL465" s="86"/>
      <c r="BM465" s="86"/>
      <c r="BN465" s="86"/>
      <c r="BO465" s="86"/>
      <c r="BP465" s="86"/>
      <c r="BQ465" s="86"/>
    </row>
    <row r="466" spans="1:69" s="67" customFormat="1" ht="18" customHeight="1" x14ac:dyDescent="0.2">
      <c r="A466" s="206" t="s">
        <v>61</v>
      </c>
      <c r="B466" s="206"/>
      <c r="C466" s="206"/>
      <c r="D466" s="206"/>
      <c r="E466" s="206"/>
      <c r="F466" s="207"/>
      <c r="G466" s="207"/>
      <c r="H466" s="207"/>
      <c r="I466" s="207"/>
      <c r="J466" s="207"/>
      <c r="K466" s="207"/>
      <c r="L466" s="207"/>
      <c r="M466" s="207"/>
      <c r="N466" s="207"/>
      <c r="O466" s="207"/>
      <c r="P466" s="207"/>
      <c r="Q466" s="207"/>
      <c r="R466" s="207"/>
      <c r="S466" s="207"/>
      <c r="T466" s="207"/>
      <c r="U466" s="207"/>
      <c r="V466" s="207"/>
      <c r="W466" s="207"/>
      <c r="X466" s="204" t="str">
        <f t="shared" si="14"/>
        <v/>
      </c>
      <c r="Y466" s="204"/>
      <c r="Z466" s="204"/>
      <c r="AA466" s="204"/>
      <c r="AB466" s="204"/>
      <c r="AC466" s="87"/>
      <c r="AD466" s="66"/>
      <c r="AE466" s="66"/>
      <c r="AF466" s="66"/>
      <c r="AG466" s="85"/>
      <c r="AH466" s="85"/>
      <c r="AI466" s="85"/>
      <c r="AJ466" s="85"/>
      <c r="AK466" s="88"/>
      <c r="AL466" s="88"/>
      <c r="AM466" s="85"/>
      <c r="AN466" s="85"/>
      <c r="AO466" s="85"/>
      <c r="AP466" s="85"/>
      <c r="AQ466" s="85"/>
      <c r="AR466" s="85"/>
      <c r="AS466" s="85"/>
      <c r="AT466" s="86"/>
      <c r="AU466" s="86"/>
      <c r="AV466" s="86"/>
      <c r="AW466" s="86"/>
      <c r="AX466" s="86"/>
      <c r="AY466" s="86"/>
      <c r="AZ466" s="86"/>
      <c r="BA466" s="86"/>
      <c r="BB466" s="86"/>
      <c r="BC466" s="86"/>
      <c r="BD466" s="86"/>
      <c r="BE466" s="86"/>
      <c r="BF466" s="86"/>
      <c r="BG466" s="86"/>
      <c r="BH466" s="86"/>
      <c r="BI466" s="86"/>
      <c r="BJ466" s="86"/>
      <c r="BK466" s="86"/>
      <c r="BL466" s="86"/>
      <c r="BM466" s="86"/>
      <c r="BN466" s="86"/>
      <c r="BO466" s="86"/>
      <c r="BP466" s="86"/>
      <c r="BQ466" s="86"/>
    </row>
    <row r="467" spans="1:69" s="67" customFormat="1" ht="18" customHeight="1" x14ac:dyDescent="0.2">
      <c r="A467" s="206" t="s">
        <v>62</v>
      </c>
      <c r="B467" s="206"/>
      <c r="C467" s="206"/>
      <c r="D467" s="206"/>
      <c r="E467" s="206"/>
      <c r="F467" s="207"/>
      <c r="G467" s="207"/>
      <c r="H467" s="207"/>
      <c r="I467" s="207"/>
      <c r="J467" s="207"/>
      <c r="K467" s="207"/>
      <c r="L467" s="207"/>
      <c r="M467" s="207"/>
      <c r="N467" s="207"/>
      <c r="O467" s="207"/>
      <c r="P467" s="207"/>
      <c r="Q467" s="207"/>
      <c r="R467" s="207"/>
      <c r="S467" s="207"/>
      <c r="T467" s="207"/>
      <c r="U467" s="207"/>
      <c r="V467" s="207"/>
      <c r="W467" s="207"/>
      <c r="X467" s="204" t="str">
        <f t="shared" si="14"/>
        <v/>
      </c>
      <c r="Y467" s="204"/>
      <c r="Z467" s="204"/>
      <c r="AA467" s="204"/>
      <c r="AB467" s="204"/>
      <c r="AC467" s="87"/>
      <c r="AD467" s="66"/>
      <c r="AE467" s="66"/>
      <c r="AF467" s="66"/>
      <c r="AG467" s="85"/>
      <c r="AH467" s="85"/>
      <c r="AI467" s="85"/>
      <c r="AJ467" s="85"/>
      <c r="AK467" s="88"/>
      <c r="AL467" s="88"/>
      <c r="AM467" s="85"/>
      <c r="AN467" s="85"/>
      <c r="AO467" s="85"/>
      <c r="AP467" s="85"/>
      <c r="AQ467" s="85"/>
      <c r="AR467" s="85"/>
      <c r="AS467" s="85"/>
      <c r="AT467" s="86"/>
      <c r="AU467" s="86"/>
      <c r="AV467" s="86"/>
      <c r="AW467" s="86"/>
      <c r="AX467" s="86"/>
      <c r="AY467" s="86"/>
      <c r="AZ467" s="86"/>
      <c r="BA467" s="86"/>
      <c r="BB467" s="86"/>
      <c r="BC467" s="86"/>
      <c r="BD467" s="86"/>
      <c r="BE467" s="86"/>
      <c r="BF467" s="86"/>
      <c r="BG467" s="86"/>
      <c r="BH467" s="86"/>
      <c r="BI467" s="86"/>
      <c r="BJ467" s="86"/>
      <c r="BK467" s="86"/>
      <c r="BL467" s="86"/>
      <c r="BM467" s="86"/>
      <c r="BN467" s="86"/>
      <c r="BO467" s="86"/>
      <c r="BP467" s="86"/>
      <c r="BQ467" s="86"/>
    </row>
    <row r="468" spans="1:69" s="67" customFormat="1" ht="18" customHeight="1" x14ac:dyDescent="0.2">
      <c r="A468" s="206" t="s">
        <v>63</v>
      </c>
      <c r="B468" s="206"/>
      <c r="C468" s="206"/>
      <c r="D468" s="206"/>
      <c r="E468" s="206"/>
      <c r="F468" s="207"/>
      <c r="G468" s="207"/>
      <c r="H468" s="207"/>
      <c r="I468" s="207"/>
      <c r="J468" s="207"/>
      <c r="K468" s="207"/>
      <c r="L468" s="207"/>
      <c r="M468" s="207"/>
      <c r="N468" s="207"/>
      <c r="O468" s="207"/>
      <c r="P468" s="207"/>
      <c r="Q468" s="207"/>
      <c r="R468" s="207"/>
      <c r="S468" s="207"/>
      <c r="T468" s="207"/>
      <c r="U468" s="207"/>
      <c r="V468" s="207"/>
      <c r="W468" s="207"/>
      <c r="X468" s="204" t="str">
        <f t="shared" si="14"/>
        <v/>
      </c>
      <c r="Y468" s="204"/>
      <c r="Z468" s="204"/>
      <c r="AA468" s="204"/>
      <c r="AB468" s="204"/>
      <c r="AC468" s="87"/>
      <c r="AD468" s="66"/>
      <c r="AE468" s="66"/>
      <c r="AF468" s="66"/>
      <c r="AG468" s="85"/>
      <c r="AH468" s="85"/>
      <c r="AI468" s="85"/>
      <c r="AJ468" s="85"/>
      <c r="AK468" s="88"/>
      <c r="AL468" s="88"/>
      <c r="AM468" s="85"/>
      <c r="AN468" s="85"/>
      <c r="AO468" s="85"/>
      <c r="AP468" s="85"/>
      <c r="AQ468" s="85"/>
      <c r="AR468" s="85"/>
      <c r="AS468" s="85"/>
      <c r="AT468" s="86"/>
      <c r="AU468" s="86"/>
      <c r="AV468" s="86"/>
      <c r="AW468" s="86"/>
      <c r="AX468" s="86"/>
      <c r="AY468" s="86"/>
      <c r="AZ468" s="86"/>
      <c r="BA468" s="86"/>
      <c r="BB468" s="86"/>
      <c r="BC468" s="86"/>
      <c r="BD468" s="86"/>
      <c r="BE468" s="86"/>
      <c r="BF468" s="86"/>
      <c r="BG468" s="86"/>
      <c r="BH468" s="86"/>
      <c r="BI468" s="86"/>
      <c r="BJ468" s="86"/>
      <c r="BK468" s="86"/>
      <c r="BL468" s="86"/>
      <c r="BM468" s="86"/>
      <c r="BN468" s="86"/>
      <c r="BO468" s="86"/>
      <c r="BP468" s="86"/>
      <c r="BQ468" s="86"/>
    </row>
    <row r="469" spans="1:69" s="67" customFormat="1" ht="18" customHeight="1" x14ac:dyDescent="0.2">
      <c r="A469" s="206" t="s">
        <v>64</v>
      </c>
      <c r="B469" s="206"/>
      <c r="C469" s="206"/>
      <c r="D469" s="206"/>
      <c r="E469" s="206"/>
      <c r="F469" s="207"/>
      <c r="G469" s="207"/>
      <c r="H469" s="207"/>
      <c r="I469" s="207"/>
      <c r="J469" s="207"/>
      <c r="K469" s="207"/>
      <c r="L469" s="207"/>
      <c r="M469" s="207"/>
      <c r="N469" s="207"/>
      <c r="O469" s="207"/>
      <c r="P469" s="207"/>
      <c r="Q469" s="207"/>
      <c r="R469" s="207"/>
      <c r="S469" s="207"/>
      <c r="T469" s="207"/>
      <c r="U469" s="207"/>
      <c r="V469" s="207"/>
      <c r="W469" s="207"/>
      <c r="X469" s="204" t="str">
        <f t="shared" si="14"/>
        <v/>
      </c>
      <c r="Y469" s="204"/>
      <c r="Z469" s="204"/>
      <c r="AA469" s="204"/>
      <c r="AB469" s="204"/>
      <c r="AC469" s="87"/>
      <c r="AD469" s="66"/>
      <c r="AE469" s="66"/>
      <c r="AF469" s="66"/>
      <c r="AG469" s="85"/>
      <c r="AH469" s="85"/>
      <c r="AI469" s="85"/>
      <c r="AJ469" s="85"/>
      <c r="AK469" s="88"/>
      <c r="AL469" s="88"/>
      <c r="AM469" s="85"/>
      <c r="AN469" s="85"/>
      <c r="AO469" s="85"/>
      <c r="AP469" s="85"/>
      <c r="AQ469" s="85"/>
      <c r="AR469" s="85"/>
      <c r="AS469" s="85"/>
      <c r="AT469" s="86"/>
      <c r="AU469" s="86"/>
      <c r="AV469" s="86"/>
      <c r="AW469" s="86"/>
      <c r="AX469" s="86"/>
      <c r="AY469" s="86"/>
      <c r="AZ469" s="86"/>
      <c r="BA469" s="86"/>
      <c r="BB469" s="86"/>
      <c r="BC469" s="86"/>
      <c r="BD469" s="86"/>
      <c r="BE469" s="86"/>
      <c r="BF469" s="86"/>
      <c r="BG469" s="86"/>
      <c r="BH469" s="86"/>
      <c r="BI469" s="86"/>
      <c r="BJ469" s="86"/>
      <c r="BK469" s="86"/>
      <c r="BL469" s="86"/>
      <c r="BM469" s="86"/>
      <c r="BN469" s="86"/>
      <c r="BO469" s="86"/>
      <c r="BP469" s="86"/>
      <c r="BQ469" s="86"/>
    </row>
    <row r="470" spans="1:69" s="67" customFormat="1" ht="18" customHeight="1" x14ac:dyDescent="0.2">
      <c r="A470" s="206" t="s">
        <v>65</v>
      </c>
      <c r="B470" s="206"/>
      <c r="C470" s="206"/>
      <c r="D470" s="206"/>
      <c r="E470" s="206"/>
      <c r="F470" s="207"/>
      <c r="G470" s="207"/>
      <c r="H470" s="207"/>
      <c r="I470" s="207"/>
      <c r="J470" s="207"/>
      <c r="K470" s="207"/>
      <c r="L470" s="207"/>
      <c r="M470" s="207"/>
      <c r="N470" s="207"/>
      <c r="O470" s="207"/>
      <c r="P470" s="207"/>
      <c r="Q470" s="207"/>
      <c r="R470" s="207"/>
      <c r="S470" s="207"/>
      <c r="T470" s="207"/>
      <c r="U470" s="207"/>
      <c r="V470" s="207"/>
      <c r="W470" s="207"/>
      <c r="X470" s="204" t="str">
        <f t="shared" si="14"/>
        <v/>
      </c>
      <c r="Y470" s="204"/>
      <c r="Z470" s="204"/>
      <c r="AA470" s="204"/>
      <c r="AB470" s="204"/>
      <c r="AC470" s="87"/>
      <c r="AD470" s="66"/>
      <c r="AE470" s="66"/>
      <c r="AF470" s="66"/>
      <c r="AG470" s="85"/>
      <c r="AH470" s="85"/>
      <c r="AI470" s="85"/>
      <c r="AJ470" s="85"/>
      <c r="AK470" s="88"/>
      <c r="AL470" s="88"/>
      <c r="AM470" s="85"/>
      <c r="AN470" s="85"/>
      <c r="AO470" s="85"/>
      <c r="AP470" s="85"/>
      <c r="AQ470" s="85"/>
      <c r="AR470" s="85"/>
      <c r="AS470" s="85"/>
      <c r="AT470" s="86"/>
      <c r="AU470" s="86"/>
      <c r="AV470" s="86"/>
      <c r="AW470" s="86"/>
      <c r="AX470" s="86"/>
      <c r="AY470" s="86"/>
      <c r="AZ470" s="86"/>
      <c r="BA470" s="86"/>
      <c r="BB470" s="86"/>
      <c r="BC470" s="86"/>
      <c r="BD470" s="86"/>
      <c r="BE470" s="86"/>
      <c r="BF470" s="86"/>
      <c r="BG470" s="86"/>
      <c r="BH470" s="86"/>
      <c r="BI470" s="86"/>
      <c r="BJ470" s="86"/>
      <c r="BK470" s="86"/>
      <c r="BL470" s="86"/>
      <c r="BM470" s="86"/>
      <c r="BN470" s="86"/>
      <c r="BO470" s="86"/>
      <c r="BP470" s="86"/>
      <c r="BQ470" s="86"/>
    </row>
    <row r="471" spans="1:69" s="67" customFormat="1" ht="18" customHeight="1" x14ac:dyDescent="0.2">
      <c r="A471" s="203" t="s">
        <v>66</v>
      </c>
      <c r="B471" s="203"/>
      <c r="C471" s="203"/>
      <c r="D471" s="203"/>
      <c r="E471" s="203"/>
      <c r="F471" s="203"/>
      <c r="G471" s="203"/>
      <c r="H471" s="203"/>
      <c r="I471" s="203"/>
      <c r="J471" s="203"/>
      <c r="K471" s="203"/>
      <c r="L471" s="203"/>
      <c r="M471" s="203"/>
      <c r="N471" s="203"/>
      <c r="O471" s="203"/>
      <c r="P471" s="203"/>
      <c r="Q471" s="203"/>
      <c r="R471" s="203"/>
      <c r="S471" s="203"/>
      <c r="T471" s="203"/>
      <c r="U471" s="203"/>
      <c r="V471" s="203"/>
      <c r="W471" s="203"/>
      <c r="X471" s="204" t="str">
        <f>IF(SUM(X459:AB470)=0,"",SUM(X459:AB470))</f>
        <v/>
      </c>
      <c r="Y471" s="204"/>
      <c r="Z471" s="204"/>
      <c r="AA471" s="204"/>
      <c r="AB471" s="204"/>
      <c r="AC471" s="89"/>
      <c r="AD471" s="66"/>
      <c r="AE471" s="66"/>
      <c r="AF471" s="66"/>
      <c r="AK471" s="90"/>
      <c r="AL471" s="90"/>
      <c r="AM471" s="90"/>
      <c r="AN471" s="90"/>
    </row>
    <row r="472" spans="1:69" s="67" customFormat="1" ht="18" customHeight="1" x14ac:dyDescent="0.2">
      <c r="A472" s="203" t="s">
        <v>87</v>
      </c>
      <c r="B472" s="203"/>
      <c r="C472" s="203"/>
      <c r="D472" s="203"/>
      <c r="E472" s="203"/>
      <c r="F472" s="203"/>
      <c r="G472" s="203"/>
      <c r="H472" s="203"/>
      <c r="I472" s="203"/>
      <c r="J472" s="203"/>
      <c r="K472" s="203"/>
      <c r="L472" s="203"/>
      <c r="M472" s="203"/>
      <c r="N472" s="203"/>
      <c r="O472" s="203"/>
      <c r="P472" s="203"/>
      <c r="Q472" s="203"/>
      <c r="R472" s="203"/>
      <c r="S472" s="203"/>
      <c r="T472" s="203"/>
      <c r="U472" s="203"/>
      <c r="V472" s="203"/>
      <c r="W472" s="203"/>
      <c r="X472" s="204" t="str">
        <f>IFERROR(ROUND(X471*0.22,2),"")</f>
        <v/>
      </c>
      <c r="Y472" s="204"/>
      <c r="Z472" s="204"/>
      <c r="AA472" s="204"/>
      <c r="AB472" s="204"/>
      <c r="AC472" s="89"/>
      <c r="AD472" s="66"/>
      <c r="AE472" s="66"/>
      <c r="AF472" s="66"/>
      <c r="AG472" s="90"/>
      <c r="AH472" s="90"/>
      <c r="AI472" s="90"/>
      <c r="AJ472" s="90"/>
    </row>
    <row r="473" spans="1:69" s="67" customFormat="1" ht="18" customHeight="1" x14ac:dyDescent="0.2">
      <c r="A473" s="203" t="s">
        <v>67</v>
      </c>
      <c r="B473" s="203"/>
      <c r="C473" s="203"/>
      <c r="D473" s="203"/>
      <c r="E473" s="203"/>
      <c r="F473" s="203"/>
      <c r="G473" s="203"/>
      <c r="H473" s="203"/>
      <c r="I473" s="203"/>
      <c r="J473" s="203"/>
      <c r="K473" s="203"/>
      <c r="L473" s="203"/>
      <c r="M473" s="203"/>
      <c r="N473" s="203"/>
      <c r="O473" s="203"/>
      <c r="P473" s="203"/>
      <c r="Q473" s="203"/>
      <c r="R473" s="203"/>
      <c r="S473" s="203"/>
      <c r="T473" s="203"/>
      <c r="U473" s="203"/>
      <c r="V473" s="203"/>
      <c r="W473" s="203"/>
      <c r="X473" s="204" t="str">
        <f>IFERROR(ROUND(X471*0.01,2),"")</f>
        <v/>
      </c>
      <c r="Y473" s="204"/>
      <c r="Z473" s="204"/>
      <c r="AA473" s="204"/>
      <c r="AB473" s="204"/>
      <c r="AC473" s="89"/>
      <c r="AD473" s="66"/>
      <c r="AE473" s="66"/>
      <c r="AF473" s="66"/>
      <c r="AG473" s="90"/>
      <c r="AH473" s="90"/>
      <c r="AI473" s="90"/>
      <c r="AJ473" s="90"/>
      <c r="AK473" s="90"/>
      <c r="AL473" s="90"/>
      <c r="AM473" s="90"/>
      <c r="AN473" s="90"/>
      <c r="AO473" s="90"/>
    </row>
    <row r="474" spans="1:69" s="67" customFormat="1" ht="18" customHeight="1" x14ac:dyDescent="0.2">
      <c r="A474" s="203" t="s">
        <v>33</v>
      </c>
      <c r="B474" s="203"/>
      <c r="C474" s="203"/>
      <c r="D474" s="203"/>
      <c r="E474" s="203"/>
      <c r="F474" s="203"/>
      <c r="G474" s="203"/>
      <c r="H474" s="203"/>
      <c r="I474" s="203"/>
      <c r="J474" s="203"/>
      <c r="K474" s="203"/>
      <c r="L474" s="203"/>
      <c r="M474" s="203"/>
      <c r="N474" s="203"/>
      <c r="O474" s="203"/>
      <c r="P474" s="203"/>
      <c r="Q474" s="203"/>
      <c r="R474" s="203"/>
      <c r="S474" s="203"/>
      <c r="T474" s="203"/>
      <c r="U474" s="203"/>
      <c r="V474" s="203"/>
      <c r="W474" s="203"/>
      <c r="X474" s="204" t="str">
        <f>IF(SUM(X471:AB473)=0,"",SUM(X471:AB473))</f>
        <v/>
      </c>
      <c r="Y474" s="204"/>
      <c r="Z474" s="204"/>
      <c r="AA474" s="204"/>
      <c r="AB474" s="204"/>
      <c r="AC474" s="89"/>
      <c r="AD474" s="66"/>
      <c r="AE474" s="66"/>
      <c r="AF474" s="66"/>
      <c r="AG474" s="90"/>
      <c r="AH474" s="90"/>
      <c r="AI474" s="90"/>
      <c r="AJ474" s="90"/>
      <c r="AK474" s="90"/>
      <c r="AL474" s="90"/>
      <c r="AM474" s="90"/>
      <c r="AN474" s="90"/>
      <c r="AO474" s="90"/>
    </row>
    <row r="475" spans="1:69" s="67" customFormat="1" ht="18" customHeight="1" x14ac:dyDescent="0.2">
      <c r="A475" s="205" t="str">
        <f>"Gesamtsumme "&amp;Finanzierungsplan!I48&amp;" bis "&amp;Finanzierungsplan!S48</f>
        <v>Gesamtsumme 2026 bis 2028</v>
      </c>
      <c r="B475" s="205"/>
      <c r="C475" s="205"/>
      <c r="D475" s="205"/>
      <c r="E475" s="205"/>
      <c r="F475" s="205"/>
      <c r="G475" s="205"/>
      <c r="H475" s="205"/>
      <c r="I475" s="205"/>
      <c r="J475" s="205"/>
      <c r="K475" s="205"/>
      <c r="L475" s="205"/>
      <c r="M475" s="205"/>
      <c r="N475" s="205"/>
      <c r="O475" s="205"/>
      <c r="P475" s="205"/>
      <c r="Q475" s="205"/>
      <c r="R475" s="205"/>
      <c r="S475" s="205"/>
      <c r="T475" s="205"/>
      <c r="U475" s="205"/>
      <c r="V475" s="205"/>
      <c r="W475" s="205"/>
      <c r="X475" s="204" t="str">
        <f>IF(SUM(X474,X452,X430)=0,"",IFERROR(ROUND(SUM(X474,X452,X430),2),""))</f>
        <v/>
      </c>
      <c r="Y475" s="204"/>
      <c r="Z475" s="204"/>
      <c r="AA475" s="204"/>
      <c r="AB475" s="204"/>
      <c r="AC475" s="89"/>
      <c r="AD475" s="66"/>
      <c r="AE475" s="66"/>
      <c r="AF475" s="66"/>
      <c r="AG475" s="90"/>
      <c r="AH475" s="90"/>
      <c r="AI475" s="90"/>
      <c r="AJ475" s="90"/>
      <c r="AK475" s="90"/>
      <c r="AL475" s="90"/>
      <c r="AM475" s="90"/>
      <c r="AN475" s="90"/>
      <c r="AO475" s="90"/>
    </row>
    <row r="476" spans="1:69" ht="9" customHeight="1" x14ac:dyDescent="0.2">
      <c r="A476" s="92"/>
      <c r="B476" s="82"/>
      <c r="C476" s="82"/>
      <c r="D476" s="82"/>
      <c r="E476" s="82"/>
      <c r="F476" s="82"/>
      <c r="G476" s="82"/>
      <c r="H476" s="82"/>
      <c r="I476" s="82"/>
      <c r="J476" s="82"/>
      <c r="K476" s="82"/>
      <c r="L476" s="82"/>
      <c r="M476" s="82"/>
      <c r="N476" s="82"/>
      <c r="O476" s="82"/>
      <c r="P476" s="82"/>
      <c r="Q476" s="82"/>
      <c r="R476" s="82"/>
      <c r="S476" s="92"/>
      <c r="T476" s="82"/>
      <c r="V476" s="82"/>
      <c r="W476" s="82"/>
      <c r="X476" s="82"/>
      <c r="Y476" s="82"/>
      <c r="Z476" s="82"/>
      <c r="AA476" s="82"/>
      <c r="AB476" s="82"/>
      <c r="AC476" s="82"/>
      <c r="AD476" s="82"/>
    </row>
    <row r="477" spans="1:69" ht="15" customHeight="1" x14ac:dyDescent="0.2">
      <c r="A477" s="92" t="s">
        <v>75</v>
      </c>
      <c r="B477" s="82"/>
      <c r="C477" s="82"/>
      <c r="D477" s="82"/>
      <c r="E477" s="82"/>
      <c r="F477" s="82"/>
      <c r="G477" s="82"/>
      <c r="H477" s="82"/>
      <c r="I477" s="82"/>
      <c r="J477" s="82"/>
      <c r="K477" s="82"/>
      <c r="L477" s="82"/>
      <c r="M477" s="82"/>
      <c r="N477" s="82"/>
      <c r="O477" s="82"/>
      <c r="P477" s="82"/>
      <c r="Q477" s="82"/>
      <c r="R477" s="82"/>
      <c r="T477" s="82"/>
      <c r="V477" s="82"/>
      <c r="W477" s="82"/>
      <c r="X477" s="82"/>
      <c r="Y477" s="82"/>
      <c r="Z477" s="82"/>
      <c r="AA477" s="82"/>
      <c r="AB477" s="93" t="s">
        <v>76</v>
      </c>
      <c r="AC477" s="82"/>
      <c r="AD477" s="82"/>
    </row>
    <row r="478" spans="1:69" ht="15" customHeight="1" x14ac:dyDescent="0.2">
      <c r="A478" s="92"/>
      <c r="B478" s="82"/>
      <c r="C478" s="82"/>
      <c r="D478" s="82"/>
      <c r="E478" s="82"/>
      <c r="F478" s="82"/>
      <c r="G478" s="82"/>
      <c r="H478" s="82"/>
      <c r="I478" s="82"/>
      <c r="J478" s="82"/>
      <c r="K478" s="82"/>
      <c r="L478" s="82"/>
      <c r="M478" s="82"/>
      <c r="N478" s="82"/>
      <c r="O478" s="82"/>
      <c r="P478" s="82"/>
      <c r="Q478" s="82"/>
      <c r="R478" s="82"/>
      <c r="S478" s="92"/>
      <c r="T478" s="82"/>
      <c r="V478" s="82"/>
      <c r="W478" s="82"/>
      <c r="X478" s="82"/>
      <c r="Y478" s="82"/>
      <c r="Z478" s="82"/>
      <c r="AA478" s="82"/>
      <c r="AB478" s="82"/>
      <c r="AC478" s="82"/>
      <c r="AD478" s="82"/>
    </row>
    <row r="479" spans="1:69" ht="15" customHeight="1" x14ac:dyDescent="0.2">
      <c r="A479" s="203" t="s">
        <v>145</v>
      </c>
      <c r="B479" s="203"/>
      <c r="C479" s="203"/>
      <c r="D479" s="203"/>
      <c r="E479" s="203"/>
      <c r="F479" s="187" t="str">
        <f>IF(Gesamtübersicht!$B$8="","",Gesamtübersicht!$B$8)</f>
        <v/>
      </c>
      <c r="G479" s="187"/>
      <c r="H479" s="187"/>
      <c r="I479" s="187"/>
      <c r="J479" s="187"/>
      <c r="K479" s="187"/>
      <c r="L479" s="187"/>
      <c r="M479" s="187"/>
      <c r="N479" s="187"/>
      <c r="O479" s="187"/>
      <c r="P479" s="187"/>
      <c r="Q479" s="187"/>
      <c r="R479" s="187"/>
      <c r="S479" s="187"/>
      <c r="T479" s="187"/>
      <c r="U479" s="187"/>
      <c r="V479" s="187"/>
      <c r="W479" s="187"/>
      <c r="X479" s="187"/>
      <c r="Y479" s="187"/>
      <c r="Z479" s="187"/>
      <c r="AA479" s="187"/>
      <c r="AB479" s="187"/>
    </row>
    <row r="480" spans="1:69" ht="15" customHeight="1" x14ac:dyDescent="0.2">
      <c r="A480" s="203" t="s">
        <v>142</v>
      </c>
      <c r="B480" s="203"/>
      <c r="C480" s="203"/>
      <c r="D480" s="203"/>
      <c r="E480" s="203"/>
      <c r="F480" s="186" t="str">
        <f>IF(Gesamtübersicht!$B$9="","",Gesamtübersicht!$B$9)</f>
        <v/>
      </c>
      <c r="G480" s="186"/>
      <c r="H480" s="186"/>
      <c r="I480" s="186"/>
      <c r="J480" s="186"/>
      <c r="K480" s="186"/>
      <c r="L480" s="186"/>
      <c r="M480" s="186"/>
      <c r="N480" s="186"/>
      <c r="O480" s="186"/>
      <c r="P480" s="186"/>
      <c r="Q480" s="186"/>
      <c r="R480" s="186"/>
      <c r="S480" s="186"/>
      <c r="T480" s="186"/>
      <c r="U480" s="186"/>
      <c r="V480" s="186"/>
      <c r="W480" s="186"/>
      <c r="X480" s="186"/>
      <c r="Y480" s="186"/>
      <c r="Z480" s="186"/>
      <c r="AA480" s="186"/>
      <c r="AB480" s="186"/>
    </row>
    <row r="481" spans="1:32" ht="15" customHeight="1" x14ac:dyDescent="0.2">
      <c r="A481" s="83"/>
      <c r="B481" s="83"/>
      <c r="C481" s="83"/>
      <c r="D481" s="83"/>
      <c r="E481" s="83"/>
      <c r="F481" s="96"/>
      <c r="G481" s="96"/>
      <c r="H481" s="96"/>
      <c r="I481" s="96"/>
      <c r="J481" s="96"/>
      <c r="K481" s="96"/>
      <c r="L481" s="96"/>
      <c r="M481" s="96"/>
      <c r="N481" s="96"/>
      <c r="O481" s="96"/>
      <c r="P481" s="96"/>
      <c r="Q481" s="96"/>
      <c r="R481" s="96"/>
      <c r="S481" s="96"/>
      <c r="T481" s="96"/>
      <c r="U481" s="96"/>
      <c r="V481" s="96"/>
      <c r="W481" s="96"/>
      <c r="X481" s="96"/>
      <c r="Y481" s="96"/>
      <c r="Z481" s="96"/>
      <c r="AA481" s="96"/>
      <c r="AB481" s="96"/>
    </row>
    <row r="482" spans="1:32" ht="18" customHeight="1" x14ac:dyDescent="0.2">
      <c r="A482" s="97" t="s">
        <v>49</v>
      </c>
    </row>
    <row r="483" spans="1:32" ht="17.100000000000001" customHeight="1" x14ac:dyDescent="0.2">
      <c r="A483" s="217" t="s">
        <v>1</v>
      </c>
      <c r="B483" s="217"/>
      <c r="C483" s="217"/>
      <c r="D483" s="217"/>
      <c r="E483" s="217"/>
      <c r="F483" s="217"/>
      <c r="G483" s="217"/>
      <c r="H483" s="217"/>
      <c r="I483" s="217"/>
      <c r="J483" s="217"/>
      <c r="K483" s="217"/>
      <c r="L483" s="217"/>
      <c r="M483" s="217"/>
      <c r="N483" s="217"/>
      <c r="O483" s="217"/>
      <c r="P483" s="217"/>
      <c r="Q483" s="217"/>
      <c r="R483" s="217"/>
      <c r="S483" s="217"/>
      <c r="T483" s="217"/>
      <c r="U483" s="217"/>
      <c r="V483" s="217"/>
      <c r="W483" s="217"/>
      <c r="X483" s="217"/>
      <c r="Y483" s="217"/>
      <c r="Z483" s="217"/>
      <c r="AA483" s="217"/>
      <c r="AB483" s="217"/>
    </row>
    <row r="484" spans="1:32" ht="9" customHeight="1" x14ac:dyDescent="0.2"/>
    <row r="485" spans="1:32" s="67" customFormat="1" ht="18" customHeight="1" x14ac:dyDescent="0.2">
      <c r="B485" s="213" t="s">
        <v>11</v>
      </c>
      <c r="C485" s="213"/>
      <c r="D485" s="213"/>
      <c r="E485" s="213"/>
      <c r="F485" s="213"/>
      <c r="G485" s="213"/>
      <c r="H485" s="213"/>
      <c r="I485" s="213"/>
      <c r="J485" s="213"/>
      <c r="K485" s="213"/>
      <c r="L485" s="213"/>
      <c r="M485" s="218"/>
      <c r="N485" s="218"/>
      <c r="O485" s="218"/>
      <c r="P485" s="218"/>
      <c r="Q485" s="218"/>
      <c r="R485" s="218"/>
      <c r="S485" s="218"/>
      <c r="T485" s="218"/>
      <c r="U485" s="218"/>
      <c r="V485" s="218"/>
      <c r="W485" s="218"/>
      <c r="X485" s="218"/>
      <c r="AD485" s="66"/>
      <c r="AE485" s="66"/>
      <c r="AF485" s="66"/>
    </row>
    <row r="486" spans="1:32" s="67" customFormat="1" ht="18" customHeight="1" x14ac:dyDescent="0.2">
      <c r="B486" s="224" t="s">
        <v>44</v>
      </c>
      <c r="C486" s="237"/>
      <c r="D486" s="237"/>
      <c r="E486" s="237"/>
      <c r="F486" s="237"/>
      <c r="G486" s="237"/>
      <c r="H486" s="237"/>
      <c r="I486" s="237"/>
      <c r="J486" s="237"/>
      <c r="K486" s="237"/>
      <c r="L486" s="237"/>
      <c r="M486" s="3"/>
      <c r="N486" s="74"/>
      <c r="O486" s="74"/>
      <c r="P486" s="74"/>
      <c r="Q486" s="74"/>
      <c r="R486" s="74"/>
      <c r="S486" s="74"/>
      <c r="T486" s="74"/>
      <c r="U486" s="74"/>
      <c r="V486" s="74"/>
      <c r="W486" s="74"/>
      <c r="X486" s="74"/>
      <c r="AD486" s="66"/>
      <c r="AE486" s="66"/>
      <c r="AF486" s="66"/>
    </row>
    <row r="487" spans="1:32" ht="9" customHeight="1" x14ac:dyDescent="0.2"/>
    <row r="488" spans="1:32" ht="17.100000000000001" customHeight="1" x14ac:dyDescent="0.2">
      <c r="A488" s="217" t="s">
        <v>46</v>
      </c>
      <c r="B488" s="217"/>
      <c r="C488" s="217"/>
      <c r="D488" s="217"/>
      <c r="E488" s="217"/>
      <c r="F488" s="217"/>
      <c r="G488" s="217"/>
      <c r="H488" s="217"/>
      <c r="I488" s="217"/>
      <c r="J488" s="217"/>
      <c r="K488" s="217"/>
      <c r="L488" s="217"/>
      <c r="M488" s="217"/>
      <c r="N488" s="217"/>
      <c r="O488" s="217"/>
      <c r="P488" s="217"/>
      <c r="Q488" s="217"/>
      <c r="R488" s="217"/>
      <c r="S488" s="217"/>
      <c r="T488" s="217"/>
      <c r="U488" s="217"/>
      <c r="V488" s="217"/>
      <c r="W488" s="217"/>
      <c r="X488" s="217"/>
      <c r="Y488" s="217"/>
      <c r="Z488" s="217"/>
      <c r="AA488" s="217"/>
      <c r="AB488" s="217"/>
    </row>
    <row r="489" spans="1:32" ht="9" customHeight="1" x14ac:dyDescent="0.2">
      <c r="B489" s="75"/>
      <c r="C489" s="75"/>
      <c r="D489" s="75"/>
      <c r="E489" s="75"/>
      <c r="F489" s="75"/>
      <c r="G489" s="75"/>
      <c r="H489" s="75"/>
      <c r="I489" s="75"/>
      <c r="J489" s="75"/>
      <c r="K489" s="75"/>
    </row>
    <row r="490" spans="1:32" s="67" customFormat="1" ht="18" customHeight="1" x14ac:dyDescent="0.2">
      <c r="B490" s="213" t="s">
        <v>9</v>
      </c>
      <c r="C490" s="213"/>
      <c r="D490" s="213"/>
      <c r="E490" s="213"/>
      <c r="F490" s="213"/>
      <c r="G490" s="213"/>
      <c r="H490" s="213"/>
      <c r="I490" s="213"/>
      <c r="J490" s="213"/>
      <c r="K490" s="213"/>
      <c r="L490" s="213"/>
      <c r="M490" s="214"/>
      <c r="N490" s="214"/>
      <c r="O490" s="214"/>
      <c r="P490" s="214"/>
      <c r="Q490" s="214"/>
      <c r="R490" s="214"/>
      <c r="S490" s="214"/>
      <c r="T490" s="214"/>
      <c r="U490" s="214"/>
      <c r="V490" s="214"/>
      <c r="W490" s="214"/>
      <c r="X490" s="214"/>
      <c r="AD490" s="66"/>
      <c r="AE490" s="66"/>
      <c r="AF490" s="66"/>
    </row>
    <row r="491" spans="1:32" s="67" customFormat="1" ht="18" customHeight="1" x14ac:dyDescent="0.2">
      <c r="B491" s="215" t="s">
        <v>52</v>
      </c>
      <c r="C491" s="213"/>
      <c r="D491" s="213"/>
      <c r="E491" s="213"/>
      <c r="F491" s="213"/>
      <c r="G491" s="213"/>
      <c r="H491" s="213"/>
      <c r="I491" s="213"/>
      <c r="J491" s="213"/>
      <c r="K491" s="213"/>
      <c r="L491" s="213"/>
      <c r="M491" s="207"/>
      <c r="N491" s="207"/>
      <c r="O491" s="207"/>
      <c r="P491" s="207"/>
      <c r="Q491" s="207"/>
      <c r="R491" s="207"/>
      <c r="S491" s="207"/>
      <c r="T491" s="207"/>
      <c r="U491" s="207"/>
      <c r="V491" s="207"/>
      <c r="W491" s="207"/>
      <c r="X491" s="207"/>
      <c r="AD491" s="66"/>
      <c r="AE491" s="66"/>
      <c r="AF491" s="66"/>
    </row>
    <row r="492" spans="1:32" s="67" customFormat="1" ht="18" customHeight="1" x14ac:dyDescent="0.2">
      <c r="B492" s="215" t="s">
        <v>53</v>
      </c>
      <c r="C492" s="237"/>
      <c r="D492" s="237"/>
      <c r="E492" s="237"/>
      <c r="F492" s="237"/>
      <c r="G492" s="237"/>
      <c r="H492" s="237"/>
      <c r="I492" s="237"/>
      <c r="J492" s="237"/>
      <c r="K492" s="237"/>
      <c r="L492" s="237"/>
      <c r="M492" s="207"/>
      <c r="N492" s="238"/>
      <c r="O492" s="238"/>
      <c r="P492" s="238"/>
      <c r="Q492" s="238"/>
      <c r="R492" s="238"/>
      <c r="S492" s="238"/>
      <c r="T492" s="238"/>
      <c r="U492" s="238"/>
      <c r="V492" s="238"/>
      <c r="W492" s="238"/>
      <c r="X492" s="238"/>
      <c r="AD492" s="66"/>
      <c r="AE492" s="66"/>
      <c r="AF492" s="66"/>
    </row>
    <row r="493" spans="1:32" s="67" customFormat="1" ht="18" customHeight="1" x14ac:dyDescent="0.2">
      <c r="B493" s="213" t="s">
        <v>38</v>
      </c>
      <c r="C493" s="213"/>
      <c r="D493" s="213"/>
      <c r="E493" s="213"/>
      <c r="F493" s="213"/>
      <c r="G493" s="213"/>
      <c r="H493" s="213"/>
      <c r="I493" s="213"/>
      <c r="J493" s="213"/>
      <c r="K493" s="213"/>
      <c r="L493" s="213"/>
      <c r="M493" s="216"/>
      <c r="N493" s="216"/>
      <c r="O493" s="216"/>
      <c r="P493" s="216"/>
      <c r="Q493" s="216"/>
      <c r="R493" s="216"/>
      <c r="S493" s="216"/>
      <c r="T493" s="216"/>
      <c r="U493" s="216"/>
      <c r="V493" s="216"/>
      <c r="W493" s="216"/>
      <c r="X493" s="216"/>
      <c r="AD493" s="66"/>
      <c r="AE493" s="66"/>
      <c r="AF493" s="66"/>
    </row>
    <row r="494" spans="1:32" ht="9" customHeight="1" x14ac:dyDescent="0.2">
      <c r="B494" s="76"/>
      <c r="C494" s="76"/>
      <c r="D494" s="76"/>
      <c r="E494" s="76"/>
      <c r="F494" s="76"/>
      <c r="G494" s="76"/>
      <c r="H494" s="76"/>
      <c r="I494" s="76"/>
      <c r="J494" s="76"/>
      <c r="K494" s="76"/>
      <c r="L494" s="76"/>
      <c r="M494" s="77"/>
      <c r="N494" s="77"/>
      <c r="O494" s="77"/>
      <c r="P494" s="77"/>
      <c r="Q494" s="77"/>
      <c r="R494" s="77"/>
      <c r="S494" s="77"/>
      <c r="T494" s="77"/>
      <c r="U494" s="77"/>
      <c r="V494" s="77"/>
      <c r="W494" s="77"/>
      <c r="X494" s="77"/>
    </row>
    <row r="495" spans="1:32" ht="17.100000000000001" customHeight="1" x14ac:dyDescent="0.2">
      <c r="A495" s="217" t="s">
        <v>10</v>
      </c>
      <c r="B495" s="217"/>
      <c r="C495" s="217"/>
      <c r="D495" s="217"/>
      <c r="E495" s="217"/>
      <c r="F495" s="217"/>
      <c r="G495" s="217"/>
      <c r="H495" s="217"/>
      <c r="I495" s="217"/>
      <c r="J495" s="217"/>
      <c r="K495" s="217"/>
      <c r="L495" s="217"/>
      <c r="M495" s="217"/>
      <c r="N495" s="217"/>
      <c r="O495" s="217"/>
      <c r="P495" s="217"/>
      <c r="Q495" s="217"/>
      <c r="R495" s="217"/>
      <c r="S495" s="217"/>
      <c r="T495" s="217"/>
      <c r="U495" s="217"/>
      <c r="V495" s="217"/>
      <c r="W495" s="217"/>
      <c r="X495" s="217"/>
      <c r="Y495" s="217"/>
      <c r="Z495" s="217"/>
      <c r="AA495" s="217"/>
      <c r="AB495" s="217"/>
    </row>
    <row r="496" spans="1:32" ht="9" customHeight="1" x14ac:dyDescent="0.2">
      <c r="B496" s="75"/>
      <c r="C496" s="75"/>
      <c r="D496" s="75"/>
      <c r="E496" s="75"/>
      <c r="F496" s="75"/>
      <c r="G496" s="75"/>
      <c r="H496" s="75"/>
      <c r="I496" s="75"/>
      <c r="K496" s="75"/>
    </row>
    <row r="497" spans="1:69" s="78" customFormat="1" ht="18" customHeight="1" x14ac:dyDescent="0.2">
      <c r="B497" s="215" t="s">
        <v>114</v>
      </c>
      <c r="C497" s="213"/>
      <c r="D497" s="213"/>
      <c r="E497" s="213"/>
      <c r="F497" s="213"/>
      <c r="G497" s="213"/>
      <c r="H497" s="213"/>
      <c r="I497" s="213"/>
      <c r="J497" s="213"/>
      <c r="K497" s="213"/>
      <c r="L497" s="213"/>
      <c r="M497" s="218"/>
      <c r="N497" s="219"/>
      <c r="O497" s="219"/>
      <c r="P497" s="219"/>
      <c r="Q497" s="219"/>
      <c r="R497" s="219"/>
      <c r="S497" s="219"/>
      <c r="T497" s="219"/>
      <c r="U497" s="219"/>
      <c r="V497" s="219"/>
      <c r="W497" s="219"/>
      <c r="X497" s="219"/>
      <c r="AD497" s="66"/>
      <c r="AE497" s="66"/>
      <c r="AF497" s="66"/>
    </row>
    <row r="498" spans="1:69" s="78" customFormat="1" ht="18" customHeight="1" x14ac:dyDescent="0.2">
      <c r="B498" s="215" t="s">
        <v>112</v>
      </c>
      <c r="C498" s="213"/>
      <c r="D498" s="213"/>
      <c r="E498" s="213"/>
      <c r="F498" s="213"/>
      <c r="G498" s="213"/>
      <c r="H498" s="213"/>
      <c r="I498" s="213"/>
      <c r="J498" s="213"/>
      <c r="K498" s="213"/>
      <c r="L498" s="213"/>
      <c r="M498" s="220"/>
      <c r="N498" s="220"/>
      <c r="O498" s="220"/>
      <c r="P498" s="220"/>
      <c r="Q498" s="220"/>
      <c r="R498" s="220"/>
      <c r="S498" s="220"/>
      <c r="T498" s="220"/>
      <c r="U498" s="220"/>
      <c r="V498" s="220"/>
      <c r="W498" s="220"/>
      <c r="X498" s="220"/>
      <c r="AD498" s="66"/>
      <c r="AE498" s="66"/>
      <c r="AF498" s="66"/>
    </row>
    <row r="499" spans="1:69" s="78" customFormat="1" ht="18" customHeight="1" x14ac:dyDescent="0.2">
      <c r="B499" s="215" t="s">
        <v>77</v>
      </c>
      <c r="C499" s="213"/>
      <c r="D499" s="213"/>
      <c r="E499" s="213"/>
      <c r="F499" s="213"/>
      <c r="G499" s="213"/>
      <c r="H499" s="213"/>
      <c r="I499" s="213"/>
      <c r="J499" s="213"/>
      <c r="K499" s="213"/>
      <c r="L499" s="213"/>
      <c r="M499" s="221"/>
      <c r="N499" s="221"/>
      <c r="O499" s="221"/>
      <c r="P499" s="221"/>
      <c r="Q499" s="221"/>
      <c r="R499" s="221"/>
      <c r="S499" s="221"/>
      <c r="T499" s="221"/>
      <c r="U499" s="221"/>
      <c r="V499" s="221"/>
      <c r="W499" s="221"/>
      <c r="X499" s="221"/>
      <c r="AD499" s="66"/>
      <c r="AE499" s="66"/>
      <c r="AF499" s="66"/>
    </row>
    <row r="500" spans="1:69" s="78" customFormat="1" ht="18" customHeight="1" x14ac:dyDescent="0.2">
      <c r="B500" s="215" t="s">
        <v>113</v>
      </c>
      <c r="C500" s="213"/>
      <c r="D500" s="213"/>
      <c r="E500" s="213"/>
      <c r="F500" s="213"/>
      <c r="G500" s="213"/>
      <c r="H500" s="213"/>
      <c r="I500" s="213"/>
      <c r="J500" s="213"/>
      <c r="K500" s="213"/>
      <c r="L500" s="213"/>
      <c r="M500" s="222"/>
      <c r="N500" s="222"/>
      <c r="O500" s="222"/>
      <c r="P500" s="222"/>
      <c r="Q500" s="222"/>
      <c r="R500" s="240" t="s">
        <v>8</v>
      </c>
      <c r="S500" s="223"/>
      <c r="T500" s="222"/>
      <c r="U500" s="222"/>
      <c r="V500" s="222"/>
      <c r="W500" s="222"/>
      <c r="X500" s="222"/>
      <c r="AD500" s="66"/>
      <c r="AE500" s="66"/>
      <c r="AF500" s="66"/>
    </row>
    <row r="501" spans="1:69" s="78" customFormat="1" ht="9" customHeight="1" x14ac:dyDescent="0.2">
      <c r="B501" s="79"/>
      <c r="C501" s="79"/>
      <c r="D501" s="79"/>
      <c r="E501" s="79"/>
      <c r="F501" s="79"/>
      <c r="G501" s="79"/>
      <c r="H501" s="79"/>
      <c r="I501" s="79"/>
      <c r="J501" s="79"/>
      <c r="K501" s="79"/>
      <c r="L501" s="79"/>
      <c r="M501" s="80"/>
      <c r="N501" s="80"/>
      <c r="O501" s="80"/>
      <c r="P501" s="80"/>
      <c r="Q501" s="80"/>
      <c r="R501" s="81"/>
      <c r="S501" s="81"/>
      <c r="T501" s="80"/>
      <c r="U501" s="80"/>
      <c r="V501" s="80"/>
      <c r="W501" s="80"/>
      <c r="X501" s="80"/>
      <c r="AD501" s="66"/>
      <c r="AE501" s="66"/>
      <c r="AF501" s="66"/>
    </row>
    <row r="502" spans="1:69" s="78" customFormat="1" ht="11.45" customHeight="1" x14ac:dyDescent="0.2">
      <c r="A502" s="82" t="s">
        <v>125</v>
      </c>
      <c r="B502" s="79"/>
      <c r="C502" s="79"/>
      <c r="D502" s="79"/>
      <c r="E502" s="79"/>
      <c r="F502" s="79"/>
      <c r="G502" s="79"/>
      <c r="H502" s="79"/>
      <c r="I502" s="79"/>
      <c r="J502" s="79"/>
      <c r="K502" s="79"/>
      <c r="L502" s="79"/>
      <c r="O502" s="80"/>
      <c r="P502" s="80"/>
      <c r="Q502" s="80"/>
      <c r="R502" s="81"/>
      <c r="S502" s="81"/>
      <c r="T502" s="80"/>
      <c r="U502" s="80"/>
      <c r="V502" s="80"/>
      <c r="W502" s="80"/>
      <c r="X502" s="80"/>
      <c r="AD502" s="66"/>
      <c r="AE502" s="66"/>
      <c r="AF502" s="66"/>
    </row>
    <row r="503" spans="1:69" ht="9" customHeight="1" x14ac:dyDescent="0.2">
      <c r="A503" s="82" t="s">
        <v>126</v>
      </c>
      <c r="B503" s="67"/>
      <c r="C503" s="67"/>
      <c r="D503" s="67"/>
      <c r="E503" s="83"/>
      <c r="F503" s="68"/>
      <c r="G503" s="68"/>
      <c r="H503" s="68"/>
      <c r="I503" s="68"/>
      <c r="J503" s="68"/>
      <c r="K503" s="68"/>
      <c r="L503" s="68"/>
      <c r="M503" s="68"/>
      <c r="N503" s="68"/>
      <c r="O503" s="68"/>
      <c r="P503" s="68"/>
      <c r="Q503" s="68"/>
      <c r="R503" s="68"/>
      <c r="S503" s="68"/>
      <c r="T503" s="68"/>
      <c r="U503" s="68"/>
      <c r="V503" s="68"/>
      <c r="W503" s="68"/>
      <c r="X503" s="68"/>
      <c r="Y503" s="68"/>
      <c r="Z503" s="68"/>
      <c r="AA503" s="68"/>
      <c r="AB503" s="68"/>
    </row>
    <row r="504" spans="1:69" ht="9" customHeight="1" x14ac:dyDescent="0.2">
      <c r="A504" s="67"/>
      <c r="B504" s="67"/>
      <c r="C504" s="67"/>
      <c r="D504" s="67"/>
      <c r="E504" s="83"/>
      <c r="F504" s="68"/>
      <c r="G504" s="68"/>
      <c r="H504" s="68"/>
      <c r="I504" s="68"/>
      <c r="J504" s="68"/>
      <c r="K504" s="68"/>
      <c r="L504" s="68"/>
      <c r="M504" s="68"/>
      <c r="N504" s="68"/>
      <c r="O504" s="68"/>
      <c r="P504" s="68"/>
      <c r="Q504" s="68"/>
      <c r="R504" s="68"/>
      <c r="S504" s="68"/>
      <c r="T504" s="68"/>
      <c r="U504" s="68"/>
      <c r="V504" s="68"/>
      <c r="W504" s="68"/>
      <c r="X504" s="68"/>
      <c r="Y504" s="68"/>
      <c r="Z504" s="68"/>
      <c r="AA504" s="68"/>
      <c r="AB504" s="68"/>
    </row>
    <row r="505" spans="1:69" ht="17.100000000000001" customHeight="1" x14ac:dyDescent="0.2">
      <c r="A505" s="211" t="s">
        <v>47</v>
      </c>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c r="AA505" s="211"/>
      <c r="AB505" s="211"/>
    </row>
    <row r="506" spans="1:69" ht="9" customHeight="1" x14ac:dyDescent="0.2"/>
    <row r="507" spans="1:69" ht="18" customHeight="1" x14ac:dyDescent="0.2">
      <c r="A507" s="208">
        <f>Finanzierungsplan!I48</f>
        <v>2026</v>
      </c>
      <c r="B507" s="208"/>
    </row>
    <row r="508" spans="1:69" s="67" customFormat="1" ht="18" customHeight="1" x14ac:dyDescent="0.2">
      <c r="A508" s="209" t="s">
        <v>48</v>
      </c>
      <c r="B508" s="209"/>
      <c r="C508" s="209"/>
      <c r="D508" s="209"/>
      <c r="E508" s="209"/>
      <c r="F508" s="210" t="s">
        <v>81</v>
      </c>
      <c r="G508" s="210"/>
      <c r="H508" s="210"/>
      <c r="I508" s="210"/>
      <c r="J508" s="210"/>
      <c r="K508" s="210" t="s">
        <v>69</v>
      </c>
      <c r="L508" s="210"/>
      <c r="M508" s="210"/>
      <c r="N508" s="210"/>
      <c r="O508" s="210"/>
      <c r="P508" s="210"/>
      <c r="Q508" s="210"/>
      <c r="R508" s="210"/>
      <c r="S508" s="210" t="s">
        <v>70</v>
      </c>
      <c r="T508" s="210"/>
      <c r="U508" s="210"/>
      <c r="V508" s="210"/>
      <c r="W508" s="210"/>
      <c r="X508" s="210" t="s">
        <v>115</v>
      </c>
      <c r="Y508" s="210"/>
      <c r="Z508" s="210"/>
      <c r="AA508" s="210"/>
      <c r="AB508" s="210"/>
      <c r="AC508" s="84"/>
      <c r="AD508" s="66"/>
      <c r="AE508" s="66"/>
      <c r="AF508" s="66"/>
      <c r="AG508" s="85"/>
      <c r="AH508" s="85"/>
      <c r="AI508" s="85"/>
      <c r="AJ508" s="85"/>
      <c r="AK508" s="85"/>
      <c r="AL508" s="85"/>
      <c r="AM508" s="85"/>
      <c r="AN508" s="85"/>
      <c r="AO508" s="85"/>
      <c r="AP508" s="85"/>
      <c r="AQ508" s="85"/>
      <c r="AR508" s="85"/>
      <c r="AS508" s="85"/>
      <c r="AT508" s="86"/>
      <c r="AU508" s="86"/>
      <c r="AV508" s="86"/>
      <c r="AW508" s="86"/>
      <c r="AX508" s="86"/>
      <c r="AY508" s="86"/>
      <c r="AZ508" s="86"/>
      <c r="BA508" s="86"/>
      <c r="BB508" s="86"/>
      <c r="BC508" s="86"/>
      <c r="BD508" s="86"/>
      <c r="BE508" s="86"/>
      <c r="BF508" s="86"/>
      <c r="BG508" s="86"/>
      <c r="BH508" s="86"/>
      <c r="BI508" s="86"/>
      <c r="BJ508" s="86"/>
      <c r="BK508" s="86"/>
      <c r="BL508" s="86"/>
      <c r="BM508" s="86"/>
      <c r="BN508" s="86"/>
      <c r="BO508" s="86"/>
      <c r="BP508" s="86"/>
      <c r="BQ508" s="86"/>
    </row>
    <row r="509" spans="1:69" s="67" customFormat="1" ht="18" customHeight="1" x14ac:dyDescent="0.2">
      <c r="A509" s="209"/>
      <c r="B509" s="209"/>
      <c r="C509" s="209"/>
      <c r="D509" s="209"/>
      <c r="E509" s="209"/>
      <c r="F509" s="210"/>
      <c r="G509" s="210"/>
      <c r="H509" s="210"/>
      <c r="I509" s="210"/>
      <c r="J509" s="210"/>
      <c r="K509" s="210"/>
      <c r="L509" s="210"/>
      <c r="M509" s="210"/>
      <c r="N509" s="210"/>
      <c r="O509" s="210"/>
      <c r="P509" s="210"/>
      <c r="Q509" s="210"/>
      <c r="R509" s="210"/>
      <c r="S509" s="210"/>
      <c r="T509" s="210"/>
      <c r="U509" s="210"/>
      <c r="V509" s="210"/>
      <c r="W509" s="210"/>
      <c r="X509" s="210"/>
      <c r="Y509" s="210"/>
      <c r="Z509" s="210"/>
      <c r="AA509" s="210"/>
      <c r="AB509" s="210"/>
      <c r="AC509" s="84"/>
      <c r="AD509" s="66"/>
      <c r="AE509" s="66"/>
      <c r="AF509" s="66"/>
      <c r="AG509" s="85"/>
      <c r="AH509" s="85"/>
      <c r="AI509" s="85"/>
      <c r="AJ509" s="85"/>
      <c r="AK509" s="85"/>
      <c r="AL509" s="85"/>
      <c r="AM509" s="85"/>
      <c r="AN509" s="85"/>
      <c r="AO509" s="85"/>
      <c r="AP509" s="85"/>
      <c r="AQ509" s="85"/>
      <c r="AR509" s="85"/>
      <c r="AS509" s="85"/>
      <c r="AT509" s="86"/>
      <c r="AU509" s="86"/>
      <c r="AV509" s="86"/>
      <c r="AW509" s="86"/>
      <c r="AX509" s="86"/>
      <c r="AY509" s="86"/>
      <c r="AZ509" s="86"/>
      <c r="BA509" s="86"/>
      <c r="BB509" s="86"/>
      <c r="BC509" s="86"/>
      <c r="BD509" s="86"/>
      <c r="BE509" s="86"/>
      <c r="BF509" s="86"/>
      <c r="BG509" s="86"/>
      <c r="BH509" s="86"/>
      <c r="BI509" s="86"/>
      <c r="BJ509" s="86"/>
      <c r="BK509" s="86"/>
      <c r="BL509" s="86"/>
      <c r="BM509" s="86"/>
      <c r="BN509" s="86"/>
      <c r="BO509" s="86"/>
      <c r="BP509" s="86"/>
      <c r="BQ509" s="86"/>
    </row>
    <row r="510" spans="1:69" s="67" customFormat="1" ht="18" customHeight="1" x14ac:dyDescent="0.2">
      <c r="A510" s="206" t="s">
        <v>54</v>
      </c>
      <c r="B510" s="206"/>
      <c r="C510" s="206"/>
      <c r="D510" s="206"/>
      <c r="E510" s="206"/>
      <c r="F510" s="207"/>
      <c r="G510" s="207"/>
      <c r="H510" s="207"/>
      <c r="I510" s="207"/>
      <c r="J510" s="207"/>
      <c r="K510" s="207"/>
      <c r="L510" s="207"/>
      <c r="M510" s="207"/>
      <c r="N510" s="207"/>
      <c r="O510" s="207"/>
      <c r="P510" s="207"/>
      <c r="Q510" s="207"/>
      <c r="R510" s="207"/>
      <c r="S510" s="207"/>
      <c r="T510" s="207"/>
      <c r="U510" s="207"/>
      <c r="V510" s="207"/>
      <c r="W510" s="207"/>
      <c r="X510" s="204" t="str">
        <f>IF(OR($M$498="",$M$490="",SUM(F510:W510)=0),"",IFERROR(ROUND((F510+K510+S510)*$M$498/$M$490,2),""))</f>
        <v/>
      </c>
      <c r="Y510" s="204"/>
      <c r="Z510" s="204"/>
      <c r="AA510" s="204"/>
      <c r="AB510" s="204"/>
      <c r="AC510" s="87"/>
      <c r="AD510" s="66"/>
      <c r="AE510" s="66"/>
      <c r="AF510" s="66"/>
      <c r="AG510" s="85"/>
      <c r="AH510" s="85"/>
      <c r="AI510" s="85"/>
      <c r="AJ510" s="85"/>
      <c r="AK510" s="88"/>
      <c r="AL510" s="88"/>
      <c r="AM510" s="85"/>
      <c r="AN510" s="85"/>
      <c r="AO510" s="85"/>
      <c r="AP510" s="85"/>
      <c r="AQ510" s="85"/>
      <c r="AR510" s="85"/>
      <c r="AS510" s="85"/>
      <c r="AT510" s="86"/>
      <c r="AU510" s="86"/>
      <c r="AV510" s="86"/>
      <c r="AW510" s="86"/>
      <c r="AX510" s="86"/>
      <c r="AY510" s="86"/>
      <c r="AZ510" s="86"/>
      <c r="BA510" s="86"/>
      <c r="BB510" s="86"/>
      <c r="BC510" s="86"/>
      <c r="BD510" s="86"/>
      <c r="BE510" s="86"/>
      <c r="BF510" s="86"/>
      <c r="BG510" s="86"/>
      <c r="BH510" s="86"/>
      <c r="BI510" s="86"/>
      <c r="BJ510" s="86"/>
      <c r="BK510" s="86"/>
      <c r="BL510" s="86"/>
      <c r="BM510" s="86"/>
      <c r="BN510" s="86"/>
      <c r="BO510" s="86"/>
      <c r="BP510" s="86"/>
      <c r="BQ510" s="86"/>
    </row>
    <row r="511" spans="1:69" s="67" customFormat="1" ht="18" customHeight="1" x14ac:dyDescent="0.2">
      <c r="A511" s="206" t="s">
        <v>55</v>
      </c>
      <c r="B511" s="206"/>
      <c r="C511" s="206"/>
      <c r="D511" s="206"/>
      <c r="E511" s="206"/>
      <c r="F511" s="207"/>
      <c r="G511" s="207"/>
      <c r="H511" s="207"/>
      <c r="I511" s="207"/>
      <c r="J511" s="207"/>
      <c r="K511" s="207"/>
      <c r="L511" s="207"/>
      <c r="M511" s="207"/>
      <c r="N511" s="207"/>
      <c r="O511" s="207"/>
      <c r="P511" s="207"/>
      <c r="Q511" s="207"/>
      <c r="R511" s="207"/>
      <c r="S511" s="207"/>
      <c r="T511" s="207"/>
      <c r="U511" s="207"/>
      <c r="V511" s="207"/>
      <c r="W511" s="207"/>
      <c r="X511" s="204" t="str">
        <f t="shared" ref="X511:X521" si="15">IF(OR($M$498="",$M$490="",SUM(F511:W511)=0),"",IFERROR(ROUND((F511+K511+S511)*$M$498/$M$490,2),""))</f>
        <v/>
      </c>
      <c r="Y511" s="204"/>
      <c r="Z511" s="204"/>
      <c r="AA511" s="204"/>
      <c r="AB511" s="204"/>
      <c r="AC511" s="87"/>
      <c r="AD511" s="66"/>
      <c r="AE511" s="66"/>
      <c r="AF511" s="66"/>
      <c r="AG511" s="85"/>
      <c r="AH511" s="85"/>
      <c r="AI511" s="85"/>
      <c r="AJ511" s="85"/>
      <c r="AK511" s="88"/>
      <c r="AL511" s="88"/>
      <c r="AM511" s="85"/>
      <c r="AN511" s="85"/>
      <c r="AO511" s="85"/>
      <c r="AP511" s="85"/>
      <c r="AQ511" s="85"/>
      <c r="AR511" s="85"/>
      <c r="AS511" s="85"/>
      <c r="AT511" s="86"/>
      <c r="AU511" s="86"/>
      <c r="AV511" s="86"/>
      <c r="AW511" s="86"/>
      <c r="AX511" s="86"/>
      <c r="AY511" s="86"/>
      <c r="AZ511" s="86"/>
      <c r="BA511" s="86"/>
      <c r="BB511" s="86"/>
      <c r="BC511" s="86"/>
      <c r="BD511" s="86"/>
      <c r="BE511" s="86"/>
      <c r="BF511" s="86"/>
      <c r="BG511" s="86"/>
      <c r="BH511" s="86"/>
      <c r="BI511" s="86"/>
      <c r="BJ511" s="86"/>
      <c r="BK511" s="86"/>
      <c r="BL511" s="86"/>
      <c r="BM511" s="86"/>
      <c r="BN511" s="86"/>
      <c r="BO511" s="86"/>
      <c r="BP511" s="86"/>
      <c r="BQ511" s="86"/>
    </row>
    <row r="512" spans="1:69" s="67" customFormat="1" ht="18" customHeight="1" x14ac:dyDescent="0.2">
      <c r="A512" s="206" t="s">
        <v>56</v>
      </c>
      <c r="B512" s="206"/>
      <c r="C512" s="206"/>
      <c r="D512" s="206"/>
      <c r="E512" s="206"/>
      <c r="F512" s="207"/>
      <c r="G512" s="207"/>
      <c r="H512" s="207"/>
      <c r="I512" s="207"/>
      <c r="J512" s="207"/>
      <c r="K512" s="207"/>
      <c r="L512" s="207"/>
      <c r="M512" s="207"/>
      <c r="N512" s="207"/>
      <c r="O512" s="207"/>
      <c r="P512" s="207"/>
      <c r="Q512" s="207"/>
      <c r="R512" s="207"/>
      <c r="S512" s="207"/>
      <c r="T512" s="207"/>
      <c r="U512" s="207"/>
      <c r="V512" s="207"/>
      <c r="W512" s="207"/>
      <c r="X512" s="204" t="str">
        <f t="shared" si="15"/>
        <v/>
      </c>
      <c r="Y512" s="204"/>
      <c r="Z512" s="204"/>
      <c r="AA512" s="204"/>
      <c r="AB512" s="204"/>
      <c r="AC512" s="87"/>
      <c r="AD512" s="66"/>
      <c r="AE512" s="66"/>
      <c r="AF512" s="66"/>
      <c r="AG512" s="85"/>
      <c r="AH512" s="85"/>
      <c r="AI512" s="85"/>
      <c r="AJ512" s="85"/>
      <c r="AK512" s="88"/>
      <c r="AL512" s="88"/>
      <c r="AM512" s="85"/>
      <c r="AN512" s="85"/>
      <c r="AO512" s="85"/>
      <c r="AP512" s="85"/>
      <c r="AQ512" s="85"/>
      <c r="AR512" s="85"/>
      <c r="AS512" s="85"/>
      <c r="AT512" s="86"/>
      <c r="AU512" s="86"/>
      <c r="AV512" s="86"/>
      <c r="AW512" s="86"/>
      <c r="AX512" s="86"/>
      <c r="AY512" s="86"/>
      <c r="AZ512" s="86"/>
      <c r="BA512" s="86"/>
      <c r="BB512" s="86"/>
      <c r="BC512" s="86"/>
      <c r="BD512" s="86"/>
      <c r="BE512" s="86"/>
      <c r="BF512" s="86"/>
      <c r="BG512" s="86"/>
      <c r="BH512" s="86"/>
      <c r="BI512" s="86"/>
      <c r="BJ512" s="86"/>
      <c r="BK512" s="86"/>
      <c r="BL512" s="86"/>
      <c r="BM512" s="86"/>
      <c r="BN512" s="86"/>
      <c r="BO512" s="86"/>
      <c r="BP512" s="86"/>
      <c r="BQ512" s="86"/>
    </row>
    <row r="513" spans="1:69" s="67" customFormat="1" ht="18" customHeight="1" x14ac:dyDescent="0.2">
      <c r="A513" s="206" t="s">
        <v>57</v>
      </c>
      <c r="B513" s="206"/>
      <c r="C513" s="206"/>
      <c r="D513" s="206"/>
      <c r="E513" s="206"/>
      <c r="F513" s="207"/>
      <c r="G513" s="207"/>
      <c r="H513" s="207"/>
      <c r="I513" s="207"/>
      <c r="J513" s="207"/>
      <c r="K513" s="207"/>
      <c r="L513" s="207"/>
      <c r="M513" s="207"/>
      <c r="N513" s="207"/>
      <c r="O513" s="207"/>
      <c r="P513" s="207"/>
      <c r="Q513" s="207"/>
      <c r="R513" s="207"/>
      <c r="S513" s="207"/>
      <c r="T513" s="207"/>
      <c r="U513" s="207"/>
      <c r="V513" s="207"/>
      <c r="W513" s="207"/>
      <c r="X513" s="204" t="str">
        <f t="shared" si="15"/>
        <v/>
      </c>
      <c r="Y513" s="204"/>
      <c r="Z513" s="204"/>
      <c r="AA513" s="204"/>
      <c r="AB513" s="204"/>
      <c r="AC513" s="87"/>
      <c r="AD513" s="66"/>
      <c r="AE513" s="66"/>
      <c r="AF513" s="66"/>
      <c r="AG513" s="85"/>
      <c r="AH513" s="85"/>
      <c r="AI513" s="85"/>
      <c r="AJ513" s="85"/>
      <c r="AK513" s="88"/>
      <c r="AL513" s="88"/>
      <c r="AM513" s="85"/>
      <c r="AN513" s="85"/>
      <c r="AO513" s="85"/>
      <c r="AP513" s="85"/>
      <c r="AQ513" s="85"/>
      <c r="AR513" s="85"/>
      <c r="AS513" s="85"/>
      <c r="AT513" s="86"/>
      <c r="AU513" s="86"/>
      <c r="AV513" s="86"/>
      <c r="AW513" s="86"/>
      <c r="AX513" s="86"/>
      <c r="AY513" s="86"/>
      <c r="AZ513" s="86"/>
      <c r="BA513" s="86"/>
      <c r="BB513" s="86"/>
      <c r="BC513" s="86"/>
      <c r="BD513" s="86"/>
      <c r="BE513" s="86"/>
      <c r="BF513" s="86"/>
      <c r="BG513" s="86"/>
      <c r="BH513" s="86"/>
      <c r="BI513" s="86"/>
      <c r="BJ513" s="86"/>
      <c r="BK513" s="86"/>
      <c r="BL513" s="86"/>
      <c r="BM513" s="86"/>
      <c r="BN513" s="86"/>
      <c r="BO513" s="86"/>
      <c r="BP513" s="86"/>
      <c r="BQ513" s="86"/>
    </row>
    <row r="514" spans="1:69" s="67" customFormat="1" ht="18" customHeight="1" x14ac:dyDescent="0.2">
      <c r="A514" s="206" t="s">
        <v>58</v>
      </c>
      <c r="B514" s="206"/>
      <c r="C514" s="206"/>
      <c r="D514" s="206"/>
      <c r="E514" s="206"/>
      <c r="F514" s="207"/>
      <c r="G514" s="207"/>
      <c r="H514" s="207"/>
      <c r="I514" s="207"/>
      <c r="J514" s="207"/>
      <c r="K514" s="207"/>
      <c r="L514" s="207"/>
      <c r="M514" s="207"/>
      <c r="N514" s="207"/>
      <c r="O514" s="207"/>
      <c r="P514" s="207"/>
      <c r="Q514" s="207"/>
      <c r="R514" s="207"/>
      <c r="S514" s="207"/>
      <c r="T514" s="207"/>
      <c r="U514" s="207"/>
      <c r="V514" s="207"/>
      <c r="W514" s="207"/>
      <c r="X514" s="204" t="str">
        <f t="shared" si="15"/>
        <v/>
      </c>
      <c r="Y514" s="204"/>
      <c r="Z514" s="204"/>
      <c r="AA514" s="204"/>
      <c r="AB514" s="204"/>
      <c r="AC514" s="87"/>
      <c r="AD514" s="66"/>
      <c r="AE514" s="66"/>
      <c r="AF514" s="66"/>
      <c r="AG514" s="85"/>
      <c r="AH514" s="85"/>
      <c r="AI514" s="85"/>
      <c r="AJ514" s="85"/>
      <c r="AK514" s="88"/>
      <c r="AL514" s="88"/>
      <c r="AM514" s="85"/>
      <c r="AN514" s="85"/>
      <c r="AO514" s="85"/>
      <c r="AP514" s="85"/>
      <c r="AQ514" s="85"/>
      <c r="AR514" s="85"/>
      <c r="AS514" s="85"/>
      <c r="AT514" s="86"/>
      <c r="AU514" s="86"/>
      <c r="AV514" s="86"/>
      <c r="AW514" s="86"/>
      <c r="AX514" s="86"/>
      <c r="AY514" s="86"/>
      <c r="AZ514" s="86"/>
      <c r="BA514" s="86"/>
      <c r="BB514" s="86"/>
      <c r="BC514" s="86"/>
      <c r="BD514" s="86"/>
      <c r="BE514" s="86"/>
      <c r="BF514" s="86"/>
      <c r="BG514" s="86"/>
      <c r="BH514" s="86"/>
      <c r="BI514" s="86"/>
      <c r="BJ514" s="86"/>
      <c r="BK514" s="86"/>
      <c r="BL514" s="86"/>
      <c r="BM514" s="86"/>
      <c r="BN514" s="86"/>
      <c r="BO514" s="86"/>
      <c r="BP514" s="86"/>
      <c r="BQ514" s="86"/>
    </row>
    <row r="515" spans="1:69" s="67" customFormat="1" ht="18" customHeight="1" x14ac:dyDescent="0.2">
      <c r="A515" s="206" t="s">
        <v>59</v>
      </c>
      <c r="B515" s="206"/>
      <c r="C515" s="206"/>
      <c r="D515" s="206"/>
      <c r="E515" s="206"/>
      <c r="F515" s="207"/>
      <c r="G515" s="207"/>
      <c r="H515" s="207"/>
      <c r="I515" s="207"/>
      <c r="J515" s="207"/>
      <c r="K515" s="207"/>
      <c r="L515" s="207"/>
      <c r="M515" s="207"/>
      <c r="N515" s="207"/>
      <c r="O515" s="207"/>
      <c r="P515" s="207"/>
      <c r="Q515" s="207"/>
      <c r="R515" s="207"/>
      <c r="S515" s="207"/>
      <c r="T515" s="207"/>
      <c r="U515" s="207"/>
      <c r="V515" s="207"/>
      <c r="W515" s="207"/>
      <c r="X515" s="204" t="str">
        <f t="shared" si="15"/>
        <v/>
      </c>
      <c r="Y515" s="204"/>
      <c r="Z515" s="204"/>
      <c r="AA515" s="204"/>
      <c r="AB515" s="204"/>
      <c r="AC515" s="87"/>
      <c r="AD515" s="66"/>
      <c r="AE515" s="66"/>
      <c r="AF515" s="66"/>
      <c r="AG515" s="85"/>
      <c r="AH515" s="85"/>
      <c r="AI515" s="85"/>
      <c r="AJ515" s="85"/>
      <c r="AK515" s="88"/>
      <c r="AL515" s="88"/>
      <c r="AM515" s="85"/>
      <c r="AN515" s="85"/>
      <c r="AO515" s="85"/>
      <c r="AP515" s="85"/>
      <c r="AQ515" s="85"/>
      <c r="AR515" s="85"/>
      <c r="AS515" s="85"/>
      <c r="AT515" s="86"/>
      <c r="AU515" s="86"/>
      <c r="AV515" s="86"/>
      <c r="AW515" s="86"/>
      <c r="AX515" s="86"/>
      <c r="AY515" s="86"/>
      <c r="AZ515" s="86"/>
      <c r="BA515" s="86"/>
      <c r="BB515" s="86"/>
      <c r="BC515" s="86"/>
      <c r="BD515" s="86"/>
      <c r="BE515" s="86"/>
      <c r="BF515" s="86"/>
      <c r="BG515" s="86"/>
      <c r="BH515" s="86"/>
      <c r="BI515" s="86"/>
      <c r="BJ515" s="86"/>
      <c r="BK515" s="86"/>
      <c r="BL515" s="86"/>
      <c r="BM515" s="86"/>
      <c r="BN515" s="86"/>
      <c r="BO515" s="86"/>
      <c r="BP515" s="86"/>
      <c r="BQ515" s="86"/>
    </row>
    <row r="516" spans="1:69" s="67" customFormat="1" ht="18" customHeight="1" x14ac:dyDescent="0.2">
      <c r="A516" s="206" t="s">
        <v>60</v>
      </c>
      <c r="B516" s="206"/>
      <c r="C516" s="206"/>
      <c r="D516" s="206"/>
      <c r="E516" s="206"/>
      <c r="F516" s="207"/>
      <c r="G516" s="207"/>
      <c r="H516" s="207"/>
      <c r="I516" s="207"/>
      <c r="J516" s="207"/>
      <c r="K516" s="207"/>
      <c r="L516" s="207"/>
      <c r="M516" s="207"/>
      <c r="N516" s="207"/>
      <c r="O516" s="207"/>
      <c r="P516" s="207"/>
      <c r="Q516" s="207"/>
      <c r="R516" s="207"/>
      <c r="S516" s="207"/>
      <c r="T516" s="207"/>
      <c r="U516" s="207"/>
      <c r="V516" s="207"/>
      <c r="W516" s="207"/>
      <c r="X516" s="204" t="str">
        <f t="shared" si="15"/>
        <v/>
      </c>
      <c r="Y516" s="204"/>
      <c r="Z516" s="204"/>
      <c r="AA516" s="204"/>
      <c r="AB516" s="204"/>
      <c r="AC516" s="87"/>
      <c r="AD516" s="66"/>
      <c r="AE516" s="66"/>
      <c r="AF516" s="66"/>
      <c r="AG516" s="85"/>
      <c r="AH516" s="85"/>
      <c r="AI516" s="85"/>
      <c r="AJ516" s="85"/>
      <c r="AK516" s="88"/>
      <c r="AL516" s="88"/>
      <c r="AM516" s="85"/>
      <c r="AN516" s="85"/>
      <c r="AO516" s="85"/>
      <c r="AP516" s="85"/>
      <c r="AQ516" s="85"/>
      <c r="AR516" s="85"/>
      <c r="AS516" s="85"/>
      <c r="AT516" s="86"/>
      <c r="AU516" s="86"/>
      <c r="AV516" s="86"/>
      <c r="AW516" s="86"/>
      <c r="AX516" s="86"/>
      <c r="AY516" s="86"/>
      <c r="AZ516" s="86"/>
      <c r="BA516" s="86"/>
      <c r="BB516" s="86"/>
      <c r="BC516" s="86"/>
      <c r="BD516" s="86"/>
      <c r="BE516" s="86"/>
      <c r="BF516" s="86"/>
      <c r="BG516" s="86"/>
      <c r="BH516" s="86"/>
      <c r="BI516" s="86"/>
      <c r="BJ516" s="86"/>
      <c r="BK516" s="86"/>
      <c r="BL516" s="86"/>
      <c r="BM516" s="86"/>
      <c r="BN516" s="86"/>
      <c r="BO516" s="86"/>
      <c r="BP516" s="86"/>
      <c r="BQ516" s="86"/>
    </row>
    <row r="517" spans="1:69" s="67" customFormat="1" ht="18" customHeight="1" x14ac:dyDescent="0.2">
      <c r="A517" s="206" t="s">
        <v>61</v>
      </c>
      <c r="B517" s="206"/>
      <c r="C517" s="206"/>
      <c r="D517" s="206"/>
      <c r="E517" s="206"/>
      <c r="F517" s="207"/>
      <c r="G517" s="207"/>
      <c r="H517" s="207"/>
      <c r="I517" s="207"/>
      <c r="J517" s="207"/>
      <c r="K517" s="207"/>
      <c r="L517" s="207"/>
      <c r="M517" s="207"/>
      <c r="N517" s="207"/>
      <c r="O517" s="207"/>
      <c r="P517" s="207"/>
      <c r="Q517" s="207"/>
      <c r="R517" s="207"/>
      <c r="S517" s="207"/>
      <c r="T517" s="207"/>
      <c r="U517" s="207"/>
      <c r="V517" s="207"/>
      <c r="W517" s="207"/>
      <c r="X517" s="204" t="str">
        <f t="shared" si="15"/>
        <v/>
      </c>
      <c r="Y517" s="204"/>
      <c r="Z517" s="204"/>
      <c r="AA517" s="204"/>
      <c r="AB517" s="204"/>
      <c r="AC517" s="87"/>
      <c r="AD517" s="66"/>
      <c r="AE517" s="66"/>
      <c r="AF517" s="66"/>
      <c r="AG517" s="85"/>
      <c r="AH517" s="85"/>
      <c r="AI517" s="85"/>
      <c r="AJ517" s="85"/>
      <c r="AK517" s="88"/>
      <c r="AL517" s="88"/>
      <c r="AM517" s="85"/>
      <c r="AN517" s="85"/>
      <c r="AO517" s="85"/>
      <c r="AP517" s="85"/>
      <c r="AQ517" s="85"/>
      <c r="AR517" s="85"/>
      <c r="AS517" s="85"/>
      <c r="AT517" s="86"/>
      <c r="AU517" s="86"/>
      <c r="AV517" s="86"/>
      <c r="AW517" s="86"/>
      <c r="AX517" s="86"/>
      <c r="AY517" s="86"/>
      <c r="AZ517" s="86"/>
      <c r="BA517" s="86"/>
      <c r="BB517" s="86"/>
      <c r="BC517" s="86"/>
      <c r="BD517" s="86"/>
      <c r="BE517" s="86"/>
      <c r="BF517" s="86"/>
      <c r="BG517" s="86"/>
      <c r="BH517" s="86"/>
      <c r="BI517" s="86"/>
      <c r="BJ517" s="86"/>
      <c r="BK517" s="86"/>
      <c r="BL517" s="86"/>
      <c r="BM517" s="86"/>
      <c r="BN517" s="86"/>
      <c r="BO517" s="86"/>
      <c r="BP517" s="86"/>
      <c r="BQ517" s="86"/>
    </row>
    <row r="518" spans="1:69" s="67" customFormat="1" ht="18" customHeight="1" x14ac:dyDescent="0.2">
      <c r="A518" s="206" t="s">
        <v>62</v>
      </c>
      <c r="B518" s="206"/>
      <c r="C518" s="206"/>
      <c r="D518" s="206"/>
      <c r="E518" s="206"/>
      <c r="F518" s="207"/>
      <c r="G518" s="207"/>
      <c r="H518" s="207"/>
      <c r="I518" s="207"/>
      <c r="J518" s="207"/>
      <c r="K518" s="207"/>
      <c r="L518" s="207"/>
      <c r="M518" s="207"/>
      <c r="N518" s="207"/>
      <c r="O518" s="207"/>
      <c r="P518" s="207"/>
      <c r="Q518" s="207"/>
      <c r="R518" s="207"/>
      <c r="S518" s="207"/>
      <c r="T518" s="207"/>
      <c r="U518" s="207"/>
      <c r="V518" s="207"/>
      <c r="W518" s="207"/>
      <c r="X518" s="204" t="str">
        <f t="shared" si="15"/>
        <v/>
      </c>
      <c r="Y518" s="204"/>
      <c r="Z518" s="204"/>
      <c r="AA518" s="204"/>
      <c r="AB518" s="204"/>
      <c r="AC518" s="87"/>
      <c r="AD518" s="66"/>
      <c r="AE518" s="66"/>
      <c r="AF518" s="66"/>
      <c r="AG518" s="85"/>
      <c r="AH518" s="85"/>
      <c r="AI518" s="85"/>
      <c r="AJ518" s="85"/>
      <c r="AK518" s="88"/>
      <c r="AL518" s="88"/>
      <c r="AM518" s="85"/>
      <c r="AN518" s="85"/>
      <c r="AO518" s="85"/>
      <c r="AP518" s="85"/>
      <c r="AQ518" s="85"/>
      <c r="AR518" s="85"/>
      <c r="AS518" s="85"/>
      <c r="AT518" s="86"/>
      <c r="AU518" s="86"/>
      <c r="AV518" s="86"/>
      <c r="AW518" s="86"/>
      <c r="AX518" s="86"/>
      <c r="AY518" s="86"/>
      <c r="AZ518" s="86"/>
      <c r="BA518" s="86"/>
      <c r="BB518" s="86"/>
      <c r="BC518" s="86"/>
      <c r="BD518" s="86"/>
      <c r="BE518" s="86"/>
      <c r="BF518" s="86"/>
      <c r="BG518" s="86"/>
      <c r="BH518" s="86"/>
      <c r="BI518" s="86"/>
      <c r="BJ518" s="86"/>
      <c r="BK518" s="86"/>
      <c r="BL518" s="86"/>
      <c r="BM518" s="86"/>
      <c r="BN518" s="86"/>
      <c r="BO518" s="86"/>
      <c r="BP518" s="86"/>
      <c r="BQ518" s="86"/>
    </row>
    <row r="519" spans="1:69" s="67" customFormat="1" ht="18" customHeight="1" x14ac:dyDescent="0.2">
      <c r="A519" s="206" t="s">
        <v>63</v>
      </c>
      <c r="B519" s="206"/>
      <c r="C519" s="206"/>
      <c r="D519" s="206"/>
      <c r="E519" s="206"/>
      <c r="F519" s="207"/>
      <c r="G519" s="207"/>
      <c r="H519" s="207"/>
      <c r="I519" s="207"/>
      <c r="J519" s="207"/>
      <c r="K519" s="207"/>
      <c r="L519" s="207"/>
      <c r="M519" s="207"/>
      <c r="N519" s="207"/>
      <c r="O519" s="207"/>
      <c r="P519" s="207"/>
      <c r="Q519" s="207"/>
      <c r="R519" s="207"/>
      <c r="S519" s="207"/>
      <c r="T519" s="207"/>
      <c r="U519" s="207"/>
      <c r="V519" s="207"/>
      <c r="W519" s="207"/>
      <c r="X519" s="204" t="str">
        <f t="shared" si="15"/>
        <v/>
      </c>
      <c r="Y519" s="204"/>
      <c r="Z519" s="204"/>
      <c r="AA519" s="204"/>
      <c r="AB519" s="204"/>
      <c r="AC519" s="87"/>
      <c r="AD519" s="66"/>
      <c r="AE519" s="66"/>
      <c r="AF519" s="66"/>
      <c r="AG519" s="85"/>
      <c r="AH519" s="85"/>
      <c r="AI519" s="85"/>
      <c r="AJ519" s="85"/>
      <c r="AK519" s="88"/>
      <c r="AL519" s="88"/>
      <c r="AM519" s="85"/>
      <c r="AN519" s="85"/>
      <c r="AO519" s="85"/>
      <c r="AP519" s="85"/>
      <c r="AQ519" s="85"/>
      <c r="AR519" s="85"/>
      <c r="AS519" s="85"/>
      <c r="AT519" s="86"/>
      <c r="AU519" s="86"/>
      <c r="AV519" s="86"/>
      <c r="AW519" s="86"/>
      <c r="AX519" s="86"/>
      <c r="AY519" s="86"/>
      <c r="AZ519" s="86"/>
      <c r="BA519" s="86"/>
      <c r="BB519" s="86"/>
      <c r="BC519" s="86"/>
      <c r="BD519" s="86"/>
      <c r="BE519" s="86"/>
      <c r="BF519" s="86"/>
      <c r="BG519" s="86"/>
      <c r="BH519" s="86"/>
      <c r="BI519" s="86"/>
      <c r="BJ519" s="86"/>
      <c r="BK519" s="86"/>
      <c r="BL519" s="86"/>
      <c r="BM519" s="86"/>
      <c r="BN519" s="86"/>
      <c r="BO519" s="86"/>
      <c r="BP519" s="86"/>
      <c r="BQ519" s="86"/>
    </row>
    <row r="520" spans="1:69" s="67" customFormat="1" ht="18" customHeight="1" x14ac:dyDescent="0.2">
      <c r="A520" s="206" t="s">
        <v>64</v>
      </c>
      <c r="B520" s="206"/>
      <c r="C520" s="206"/>
      <c r="D520" s="206"/>
      <c r="E520" s="206"/>
      <c r="F520" s="207"/>
      <c r="G520" s="207"/>
      <c r="H520" s="207"/>
      <c r="I520" s="207"/>
      <c r="J520" s="207"/>
      <c r="K520" s="207"/>
      <c r="L520" s="207"/>
      <c r="M520" s="207"/>
      <c r="N520" s="207"/>
      <c r="O520" s="207"/>
      <c r="P520" s="207"/>
      <c r="Q520" s="207"/>
      <c r="R520" s="207"/>
      <c r="S520" s="207"/>
      <c r="T520" s="207"/>
      <c r="U520" s="207"/>
      <c r="V520" s="207"/>
      <c r="W520" s="207"/>
      <c r="X520" s="204" t="str">
        <f t="shared" si="15"/>
        <v/>
      </c>
      <c r="Y520" s="204"/>
      <c r="Z520" s="204"/>
      <c r="AA520" s="204"/>
      <c r="AB520" s="204"/>
      <c r="AC520" s="87"/>
      <c r="AD520" s="66"/>
      <c r="AE520" s="66"/>
      <c r="AF520" s="66"/>
      <c r="AG520" s="85"/>
      <c r="AH520" s="85"/>
      <c r="AI520" s="85"/>
      <c r="AJ520" s="85"/>
      <c r="AK520" s="88"/>
      <c r="AL520" s="88"/>
      <c r="AM520" s="85"/>
      <c r="AN520" s="85"/>
      <c r="AO520" s="85"/>
      <c r="AP520" s="85"/>
      <c r="AQ520" s="85"/>
      <c r="AR520" s="85"/>
      <c r="AS520" s="85"/>
      <c r="AT520" s="86"/>
      <c r="AU520" s="86"/>
      <c r="AV520" s="86"/>
      <c r="AW520" s="86"/>
      <c r="AX520" s="86"/>
      <c r="AY520" s="86"/>
      <c r="AZ520" s="86"/>
      <c r="BA520" s="86"/>
      <c r="BB520" s="86"/>
      <c r="BC520" s="86"/>
      <c r="BD520" s="86"/>
      <c r="BE520" s="86"/>
      <c r="BF520" s="86"/>
      <c r="BG520" s="86"/>
      <c r="BH520" s="86"/>
      <c r="BI520" s="86"/>
      <c r="BJ520" s="86"/>
      <c r="BK520" s="86"/>
      <c r="BL520" s="86"/>
      <c r="BM520" s="86"/>
      <c r="BN520" s="86"/>
      <c r="BO520" s="86"/>
      <c r="BP520" s="86"/>
      <c r="BQ520" s="86"/>
    </row>
    <row r="521" spans="1:69" s="67" customFormat="1" ht="18" customHeight="1" x14ac:dyDescent="0.2">
      <c r="A521" s="206" t="s">
        <v>65</v>
      </c>
      <c r="B521" s="206"/>
      <c r="C521" s="206"/>
      <c r="D521" s="206"/>
      <c r="E521" s="206"/>
      <c r="F521" s="207"/>
      <c r="G521" s="207"/>
      <c r="H521" s="207"/>
      <c r="I521" s="207"/>
      <c r="J521" s="207"/>
      <c r="K521" s="207"/>
      <c r="L521" s="207"/>
      <c r="M521" s="207"/>
      <c r="N521" s="207"/>
      <c r="O521" s="207"/>
      <c r="P521" s="207"/>
      <c r="Q521" s="207"/>
      <c r="R521" s="207"/>
      <c r="S521" s="207"/>
      <c r="T521" s="207"/>
      <c r="U521" s="207"/>
      <c r="V521" s="207"/>
      <c r="W521" s="207"/>
      <c r="X521" s="204" t="str">
        <f t="shared" si="15"/>
        <v/>
      </c>
      <c r="Y521" s="204"/>
      <c r="Z521" s="204"/>
      <c r="AA521" s="204"/>
      <c r="AB521" s="204"/>
      <c r="AC521" s="87"/>
      <c r="AD521" s="66"/>
      <c r="AE521" s="66"/>
      <c r="AF521" s="66"/>
      <c r="AG521" s="85"/>
      <c r="AH521" s="85"/>
      <c r="AI521" s="85"/>
      <c r="AJ521" s="85"/>
      <c r="AK521" s="88"/>
      <c r="AL521" s="88"/>
      <c r="AM521" s="85"/>
      <c r="AN521" s="85"/>
      <c r="AO521" s="85"/>
      <c r="AP521" s="85"/>
      <c r="AQ521" s="85"/>
      <c r="AR521" s="85"/>
      <c r="AS521" s="85"/>
      <c r="AT521" s="86"/>
      <c r="AU521" s="86"/>
      <c r="AV521" s="86"/>
      <c r="AW521" s="86"/>
      <c r="AX521" s="86"/>
      <c r="AY521" s="86"/>
      <c r="AZ521" s="86"/>
      <c r="BA521" s="86"/>
      <c r="BB521" s="86"/>
      <c r="BC521" s="86"/>
      <c r="BD521" s="86"/>
      <c r="BE521" s="86"/>
      <c r="BF521" s="86"/>
      <c r="BG521" s="86"/>
      <c r="BH521" s="86"/>
      <c r="BI521" s="86"/>
      <c r="BJ521" s="86"/>
      <c r="BK521" s="86"/>
      <c r="BL521" s="86"/>
      <c r="BM521" s="86"/>
      <c r="BN521" s="86"/>
      <c r="BO521" s="86"/>
      <c r="BP521" s="86"/>
      <c r="BQ521" s="86"/>
    </row>
    <row r="522" spans="1:69" s="67" customFormat="1" ht="18" customHeight="1" x14ac:dyDescent="0.2">
      <c r="A522" s="203" t="s">
        <v>66</v>
      </c>
      <c r="B522" s="203"/>
      <c r="C522" s="203"/>
      <c r="D522" s="203"/>
      <c r="E522" s="203"/>
      <c r="F522" s="203"/>
      <c r="G522" s="203"/>
      <c r="H522" s="203"/>
      <c r="I522" s="203"/>
      <c r="J522" s="203"/>
      <c r="K522" s="203"/>
      <c r="L522" s="203"/>
      <c r="M522" s="203"/>
      <c r="N522" s="203"/>
      <c r="O522" s="203"/>
      <c r="P522" s="203"/>
      <c r="Q522" s="203"/>
      <c r="R522" s="203"/>
      <c r="S522" s="203"/>
      <c r="T522" s="203"/>
      <c r="U522" s="203"/>
      <c r="V522" s="203"/>
      <c r="W522" s="203"/>
      <c r="X522" s="204" t="str">
        <f>IF(SUM(X510:AB521)=0,"",SUM(X510:AB521))</f>
        <v/>
      </c>
      <c r="Y522" s="204"/>
      <c r="Z522" s="204"/>
      <c r="AA522" s="204"/>
      <c r="AB522" s="204"/>
      <c r="AC522" s="89"/>
      <c r="AD522" s="66"/>
      <c r="AE522" s="66"/>
      <c r="AF522" s="66"/>
      <c r="AK522" s="90"/>
      <c r="AL522" s="90"/>
      <c r="AM522" s="90"/>
      <c r="AN522" s="90"/>
    </row>
    <row r="523" spans="1:69" s="67" customFormat="1" ht="18" customHeight="1" x14ac:dyDescent="0.2">
      <c r="A523" s="203" t="s">
        <v>87</v>
      </c>
      <c r="B523" s="203"/>
      <c r="C523" s="203"/>
      <c r="D523" s="203"/>
      <c r="E523" s="203"/>
      <c r="F523" s="203"/>
      <c r="G523" s="203"/>
      <c r="H523" s="203"/>
      <c r="I523" s="203"/>
      <c r="J523" s="203"/>
      <c r="K523" s="203"/>
      <c r="L523" s="203"/>
      <c r="M523" s="203"/>
      <c r="N523" s="203"/>
      <c r="O523" s="203"/>
      <c r="P523" s="203"/>
      <c r="Q523" s="203"/>
      <c r="R523" s="203"/>
      <c r="S523" s="203"/>
      <c r="T523" s="203"/>
      <c r="U523" s="203"/>
      <c r="V523" s="203"/>
      <c r="W523" s="203"/>
      <c r="X523" s="204" t="str">
        <f>IFERROR(ROUND(X522*0.22,2),"")</f>
        <v/>
      </c>
      <c r="Y523" s="204"/>
      <c r="Z523" s="204"/>
      <c r="AA523" s="204"/>
      <c r="AB523" s="204"/>
      <c r="AC523" s="89"/>
      <c r="AD523" s="66"/>
      <c r="AE523" s="66"/>
      <c r="AF523" s="66"/>
      <c r="AG523" s="90"/>
      <c r="AH523" s="90"/>
      <c r="AI523" s="90"/>
      <c r="AJ523" s="90"/>
    </row>
    <row r="524" spans="1:69" s="67" customFormat="1" ht="18" customHeight="1" x14ac:dyDescent="0.2">
      <c r="A524" s="203" t="s">
        <v>67</v>
      </c>
      <c r="B524" s="203"/>
      <c r="C524" s="203"/>
      <c r="D524" s="203"/>
      <c r="E524" s="203"/>
      <c r="F524" s="203"/>
      <c r="G524" s="203"/>
      <c r="H524" s="203"/>
      <c r="I524" s="203"/>
      <c r="J524" s="203"/>
      <c r="K524" s="203"/>
      <c r="L524" s="203"/>
      <c r="M524" s="203"/>
      <c r="N524" s="203"/>
      <c r="O524" s="203"/>
      <c r="P524" s="203"/>
      <c r="Q524" s="203"/>
      <c r="R524" s="203"/>
      <c r="S524" s="203"/>
      <c r="T524" s="203"/>
      <c r="U524" s="203"/>
      <c r="V524" s="203"/>
      <c r="W524" s="203"/>
      <c r="X524" s="204" t="str">
        <f>IFERROR(ROUND(X522*0.01,2),"")</f>
        <v/>
      </c>
      <c r="Y524" s="204"/>
      <c r="Z524" s="204"/>
      <c r="AA524" s="204"/>
      <c r="AB524" s="204"/>
      <c r="AC524" s="89"/>
      <c r="AD524" s="66"/>
      <c r="AE524" s="66"/>
      <c r="AF524" s="66"/>
      <c r="AG524" s="90"/>
      <c r="AH524" s="90"/>
      <c r="AI524" s="90"/>
      <c r="AJ524" s="90"/>
      <c r="AK524" s="90"/>
      <c r="AL524" s="90"/>
      <c r="AM524" s="90"/>
      <c r="AN524" s="90"/>
      <c r="AO524" s="90"/>
    </row>
    <row r="525" spans="1:69" s="67" customFormat="1" ht="18" customHeight="1" x14ac:dyDescent="0.2">
      <c r="A525" s="203" t="s">
        <v>33</v>
      </c>
      <c r="B525" s="203"/>
      <c r="C525" s="203"/>
      <c r="D525" s="203"/>
      <c r="E525" s="203"/>
      <c r="F525" s="203"/>
      <c r="G525" s="203"/>
      <c r="H525" s="203"/>
      <c r="I525" s="203"/>
      <c r="J525" s="203"/>
      <c r="K525" s="203"/>
      <c r="L525" s="203"/>
      <c r="M525" s="203"/>
      <c r="N525" s="203"/>
      <c r="O525" s="203"/>
      <c r="P525" s="203"/>
      <c r="Q525" s="203"/>
      <c r="R525" s="203"/>
      <c r="S525" s="203"/>
      <c r="T525" s="203"/>
      <c r="U525" s="203"/>
      <c r="V525" s="203"/>
      <c r="W525" s="203"/>
      <c r="X525" s="204" t="str">
        <f>IF(SUM(X522:AB524)=0,"",SUM(X522:AB524))</f>
        <v/>
      </c>
      <c r="Y525" s="204"/>
      <c r="Z525" s="204"/>
      <c r="AA525" s="204"/>
      <c r="AB525" s="204"/>
      <c r="AC525" s="89"/>
      <c r="AD525" s="66"/>
      <c r="AE525" s="66"/>
      <c r="AF525" s="66"/>
      <c r="AG525" s="90"/>
      <c r="AH525" s="90"/>
      <c r="AI525" s="90"/>
      <c r="AJ525" s="90"/>
      <c r="AK525" s="90"/>
      <c r="AL525" s="90"/>
      <c r="AM525" s="90"/>
      <c r="AN525" s="90"/>
      <c r="AO525" s="90"/>
    </row>
    <row r="526" spans="1:69" s="67" customFormat="1" ht="9" customHeight="1" x14ac:dyDescent="0.2">
      <c r="N526" s="94"/>
      <c r="O526" s="89"/>
      <c r="P526" s="89"/>
      <c r="Q526" s="89"/>
      <c r="R526" s="89"/>
      <c r="S526" s="95"/>
      <c r="T526" s="95"/>
      <c r="U526" s="95"/>
      <c r="V526" s="95"/>
      <c r="W526" s="95"/>
      <c r="X526" s="95"/>
      <c r="Y526" s="95"/>
      <c r="Z526" s="95"/>
      <c r="AA526" s="90"/>
      <c r="AB526" s="90"/>
      <c r="AC526" s="89"/>
      <c r="AD526" s="66"/>
      <c r="AE526" s="66"/>
      <c r="AF526" s="66"/>
      <c r="AG526" s="90"/>
      <c r="AH526" s="90"/>
      <c r="AI526" s="90"/>
      <c r="AJ526" s="90"/>
      <c r="AK526" s="90"/>
      <c r="AL526" s="90"/>
      <c r="AM526" s="90"/>
      <c r="AN526" s="90"/>
      <c r="AO526" s="90"/>
    </row>
    <row r="527" spans="1:69" ht="15" customHeight="1" x14ac:dyDescent="0.2">
      <c r="A527" s="92" t="s">
        <v>71</v>
      </c>
      <c r="B527" s="82"/>
      <c r="C527" s="82"/>
      <c r="D527" s="82"/>
      <c r="E527" s="82"/>
      <c r="F527" s="82"/>
      <c r="G527" s="82"/>
      <c r="H527" s="82"/>
      <c r="I527" s="82"/>
      <c r="J527" s="82"/>
      <c r="K527" s="82"/>
      <c r="L527" s="82"/>
      <c r="M527" s="82"/>
      <c r="N527" s="82"/>
      <c r="O527" s="82"/>
      <c r="P527" s="82"/>
      <c r="R527" s="82"/>
      <c r="T527" s="82"/>
      <c r="V527" s="82"/>
      <c r="W527" s="82"/>
      <c r="X527" s="82"/>
      <c r="Y527" s="82"/>
      <c r="Z527" s="82"/>
      <c r="AA527" s="82"/>
      <c r="AB527" s="93" t="s">
        <v>76</v>
      </c>
      <c r="AC527" s="82"/>
      <c r="AD527" s="82"/>
    </row>
    <row r="528" spans="1:69" ht="9" customHeight="1" x14ac:dyDescent="0.2">
      <c r="A528" s="82"/>
      <c r="B528" s="82"/>
      <c r="C528" s="82"/>
      <c r="D528" s="82"/>
      <c r="E528" s="82"/>
      <c r="F528" s="82"/>
      <c r="G528" s="82"/>
      <c r="H528" s="82"/>
      <c r="I528" s="82"/>
      <c r="J528" s="82"/>
      <c r="K528" s="82"/>
      <c r="L528" s="82"/>
      <c r="M528" s="82"/>
      <c r="N528" s="82"/>
      <c r="O528" s="82"/>
      <c r="P528" s="82"/>
      <c r="Q528" s="82"/>
      <c r="R528" s="82"/>
      <c r="T528" s="82"/>
      <c r="V528" s="82"/>
      <c r="W528" s="82"/>
      <c r="X528" s="82"/>
      <c r="Y528" s="82"/>
      <c r="Z528" s="82"/>
      <c r="AA528" s="82"/>
      <c r="AB528" s="82"/>
      <c r="AC528" s="82"/>
      <c r="AD528" s="82"/>
    </row>
    <row r="529" spans="1:69" ht="18" customHeight="1" x14ac:dyDescent="0.2">
      <c r="A529" s="236">
        <f>Finanzierungsplan!N48</f>
        <v>2027</v>
      </c>
      <c r="B529" s="236"/>
    </row>
    <row r="530" spans="1:69" s="67" customFormat="1" ht="18" customHeight="1" x14ac:dyDescent="0.2">
      <c r="A530" s="209" t="s">
        <v>48</v>
      </c>
      <c r="B530" s="209"/>
      <c r="C530" s="209"/>
      <c r="D530" s="209"/>
      <c r="E530" s="209"/>
      <c r="F530" s="210" t="s">
        <v>81</v>
      </c>
      <c r="G530" s="210"/>
      <c r="H530" s="210"/>
      <c r="I530" s="210"/>
      <c r="J530" s="210"/>
      <c r="K530" s="210" t="s">
        <v>69</v>
      </c>
      <c r="L530" s="210"/>
      <c r="M530" s="210"/>
      <c r="N530" s="210"/>
      <c r="O530" s="210"/>
      <c r="P530" s="210"/>
      <c r="Q530" s="210"/>
      <c r="R530" s="210"/>
      <c r="S530" s="210" t="s">
        <v>70</v>
      </c>
      <c r="T530" s="210"/>
      <c r="U530" s="210"/>
      <c r="V530" s="210"/>
      <c r="W530" s="210"/>
      <c r="X530" s="210" t="s">
        <v>115</v>
      </c>
      <c r="Y530" s="210"/>
      <c r="Z530" s="210"/>
      <c r="AA530" s="210"/>
      <c r="AB530" s="210"/>
      <c r="AC530" s="84"/>
      <c r="AD530" s="66"/>
      <c r="AE530" s="66"/>
      <c r="AF530" s="66"/>
      <c r="AG530" s="85"/>
      <c r="AH530" s="85"/>
      <c r="AI530" s="85"/>
      <c r="AJ530" s="85"/>
      <c r="AK530" s="85"/>
      <c r="AL530" s="85"/>
      <c r="AM530" s="85"/>
      <c r="AN530" s="85"/>
      <c r="AO530" s="85"/>
      <c r="AP530" s="85"/>
      <c r="AQ530" s="85"/>
      <c r="AR530" s="85"/>
      <c r="AS530" s="85"/>
      <c r="AT530" s="86"/>
      <c r="AU530" s="86"/>
      <c r="AV530" s="86"/>
      <c r="AW530" s="86"/>
      <c r="AX530" s="86"/>
      <c r="AY530" s="86"/>
      <c r="AZ530" s="86"/>
      <c r="BA530" s="86"/>
      <c r="BB530" s="86"/>
      <c r="BC530" s="86"/>
      <c r="BD530" s="86"/>
      <c r="BE530" s="86"/>
      <c r="BF530" s="86"/>
      <c r="BG530" s="86"/>
      <c r="BH530" s="86"/>
      <c r="BI530" s="86"/>
      <c r="BJ530" s="86"/>
      <c r="BK530" s="86"/>
      <c r="BL530" s="86"/>
      <c r="BM530" s="86"/>
      <c r="BN530" s="86"/>
      <c r="BO530" s="86"/>
      <c r="BP530" s="86"/>
      <c r="BQ530" s="86"/>
    </row>
    <row r="531" spans="1:69" s="67" customFormat="1" ht="18" customHeight="1" x14ac:dyDescent="0.2">
      <c r="A531" s="209"/>
      <c r="B531" s="209"/>
      <c r="C531" s="209"/>
      <c r="D531" s="209"/>
      <c r="E531" s="209"/>
      <c r="F531" s="210"/>
      <c r="G531" s="210"/>
      <c r="H531" s="210"/>
      <c r="I531" s="210"/>
      <c r="J531" s="210"/>
      <c r="K531" s="210"/>
      <c r="L531" s="210"/>
      <c r="M531" s="210"/>
      <c r="N531" s="210"/>
      <c r="O531" s="210"/>
      <c r="P531" s="210"/>
      <c r="Q531" s="210"/>
      <c r="R531" s="210"/>
      <c r="S531" s="210"/>
      <c r="T531" s="210"/>
      <c r="U531" s="210"/>
      <c r="V531" s="210"/>
      <c r="W531" s="210"/>
      <c r="X531" s="210"/>
      <c r="Y531" s="210"/>
      <c r="Z531" s="210"/>
      <c r="AA531" s="210"/>
      <c r="AB531" s="210"/>
      <c r="AC531" s="84"/>
      <c r="AD531" s="66"/>
      <c r="AE531" s="66"/>
      <c r="AF531" s="66"/>
      <c r="AG531" s="85"/>
      <c r="AH531" s="85"/>
      <c r="AI531" s="85"/>
      <c r="AJ531" s="85"/>
      <c r="AK531" s="85"/>
      <c r="AL531" s="85"/>
      <c r="AM531" s="85"/>
      <c r="AN531" s="85"/>
      <c r="AO531" s="85"/>
      <c r="AP531" s="85"/>
      <c r="AQ531" s="85"/>
      <c r="AR531" s="85"/>
      <c r="AS531" s="85"/>
      <c r="AT531" s="86"/>
      <c r="AU531" s="86"/>
      <c r="AV531" s="86"/>
      <c r="AW531" s="86"/>
      <c r="AX531" s="86"/>
      <c r="AY531" s="86"/>
      <c r="AZ531" s="86"/>
      <c r="BA531" s="86"/>
      <c r="BB531" s="86"/>
      <c r="BC531" s="86"/>
      <c r="BD531" s="86"/>
      <c r="BE531" s="86"/>
      <c r="BF531" s="86"/>
      <c r="BG531" s="86"/>
      <c r="BH531" s="86"/>
      <c r="BI531" s="86"/>
      <c r="BJ531" s="86"/>
      <c r="BK531" s="86"/>
      <c r="BL531" s="86"/>
      <c r="BM531" s="86"/>
      <c r="BN531" s="86"/>
      <c r="BO531" s="86"/>
      <c r="BP531" s="86"/>
      <c r="BQ531" s="86"/>
    </row>
    <row r="532" spans="1:69" s="67" customFormat="1" ht="18" customHeight="1" x14ac:dyDescent="0.2">
      <c r="A532" s="206" t="s">
        <v>54</v>
      </c>
      <c r="B532" s="206"/>
      <c r="C532" s="206"/>
      <c r="D532" s="206"/>
      <c r="E532" s="206"/>
      <c r="F532" s="207"/>
      <c r="G532" s="207"/>
      <c r="H532" s="207"/>
      <c r="I532" s="207"/>
      <c r="J532" s="207"/>
      <c r="K532" s="207"/>
      <c r="L532" s="207"/>
      <c r="M532" s="207"/>
      <c r="N532" s="207"/>
      <c r="O532" s="207"/>
      <c r="P532" s="207"/>
      <c r="Q532" s="207"/>
      <c r="R532" s="207"/>
      <c r="S532" s="207"/>
      <c r="T532" s="207"/>
      <c r="U532" s="207"/>
      <c r="V532" s="207"/>
      <c r="W532" s="207"/>
      <c r="X532" s="204" t="str">
        <f>IF(OR($M$498="",$M$490="",SUM(F532:W532)=0),"",IFERROR(ROUND((F532+K532+S532)*$M$498/$M$490,2),""))</f>
        <v/>
      </c>
      <c r="Y532" s="204"/>
      <c r="Z532" s="204"/>
      <c r="AA532" s="204"/>
      <c r="AB532" s="204"/>
      <c r="AC532" s="87"/>
      <c r="AD532" s="66"/>
      <c r="AE532" s="66"/>
      <c r="AF532" s="66"/>
      <c r="AG532" s="85"/>
      <c r="AH532" s="85"/>
      <c r="AI532" s="85"/>
      <c r="AJ532" s="85"/>
      <c r="AK532" s="88"/>
      <c r="AL532" s="88"/>
      <c r="AM532" s="85"/>
      <c r="AN532" s="85"/>
      <c r="AO532" s="85"/>
      <c r="AP532" s="85"/>
      <c r="AQ532" s="85"/>
      <c r="AR532" s="85"/>
      <c r="AS532" s="85"/>
      <c r="AT532" s="86"/>
      <c r="AU532" s="86"/>
      <c r="AV532" s="86"/>
      <c r="AW532" s="86"/>
      <c r="AX532" s="86"/>
      <c r="AY532" s="86"/>
      <c r="AZ532" s="86"/>
      <c r="BA532" s="86"/>
      <c r="BB532" s="86"/>
      <c r="BC532" s="86"/>
      <c r="BD532" s="86"/>
      <c r="BE532" s="86"/>
      <c r="BF532" s="86"/>
      <c r="BG532" s="86"/>
      <c r="BH532" s="86"/>
      <c r="BI532" s="86"/>
      <c r="BJ532" s="86"/>
      <c r="BK532" s="86"/>
      <c r="BL532" s="86"/>
      <c r="BM532" s="86"/>
      <c r="BN532" s="86"/>
      <c r="BO532" s="86"/>
      <c r="BP532" s="86"/>
      <c r="BQ532" s="86"/>
    </row>
    <row r="533" spans="1:69" s="67" customFormat="1" ht="18" customHeight="1" x14ac:dyDescent="0.2">
      <c r="A533" s="206" t="s">
        <v>55</v>
      </c>
      <c r="B533" s="206"/>
      <c r="C533" s="206"/>
      <c r="D533" s="206"/>
      <c r="E533" s="206"/>
      <c r="F533" s="207"/>
      <c r="G533" s="207"/>
      <c r="H533" s="207"/>
      <c r="I533" s="207"/>
      <c r="J533" s="207"/>
      <c r="K533" s="207"/>
      <c r="L533" s="207"/>
      <c r="M533" s="207"/>
      <c r="N533" s="207"/>
      <c r="O533" s="207"/>
      <c r="P533" s="207"/>
      <c r="Q533" s="207"/>
      <c r="R533" s="207"/>
      <c r="S533" s="207"/>
      <c r="T533" s="207"/>
      <c r="U533" s="207"/>
      <c r="V533" s="207"/>
      <c r="W533" s="207"/>
      <c r="X533" s="204" t="str">
        <f t="shared" ref="X533:X543" si="16">IF(OR($M$498="",$M$490="",SUM(F533:W533)=0),"",IFERROR(ROUND((F533+K533+S533)*$M$498/$M$490,2),""))</f>
        <v/>
      </c>
      <c r="Y533" s="204"/>
      <c r="Z533" s="204"/>
      <c r="AA533" s="204"/>
      <c r="AB533" s="204"/>
      <c r="AC533" s="87"/>
      <c r="AD533" s="66"/>
      <c r="AE533" s="66"/>
      <c r="AF533" s="66"/>
      <c r="AG533" s="85"/>
      <c r="AH533" s="85"/>
      <c r="AI533" s="85"/>
      <c r="AJ533" s="85"/>
      <c r="AK533" s="88"/>
      <c r="AL533" s="88"/>
      <c r="AM533" s="85"/>
      <c r="AN533" s="85"/>
      <c r="AO533" s="85"/>
      <c r="AP533" s="85"/>
      <c r="AQ533" s="85"/>
      <c r="AR533" s="85"/>
      <c r="AS533" s="85"/>
      <c r="AT533" s="86"/>
      <c r="AU533" s="86"/>
      <c r="AV533" s="86"/>
      <c r="AW533" s="86"/>
      <c r="AX533" s="86"/>
      <c r="AY533" s="86"/>
      <c r="AZ533" s="86"/>
      <c r="BA533" s="86"/>
      <c r="BB533" s="86"/>
      <c r="BC533" s="86"/>
      <c r="BD533" s="86"/>
      <c r="BE533" s="86"/>
      <c r="BF533" s="86"/>
      <c r="BG533" s="86"/>
      <c r="BH533" s="86"/>
      <c r="BI533" s="86"/>
      <c r="BJ533" s="86"/>
      <c r="BK533" s="86"/>
      <c r="BL533" s="86"/>
      <c r="BM533" s="86"/>
      <c r="BN533" s="86"/>
      <c r="BO533" s="86"/>
      <c r="BP533" s="86"/>
      <c r="BQ533" s="86"/>
    </row>
    <row r="534" spans="1:69" s="67" customFormat="1" ht="18" customHeight="1" x14ac:dyDescent="0.2">
      <c r="A534" s="206" t="s">
        <v>56</v>
      </c>
      <c r="B534" s="206"/>
      <c r="C534" s="206"/>
      <c r="D534" s="206"/>
      <c r="E534" s="206"/>
      <c r="F534" s="207"/>
      <c r="G534" s="207"/>
      <c r="H534" s="207"/>
      <c r="I534" s="207"/>
      <c r="J534" s="207"/>
      <c r="K534" s="207"/>
      <c r="L534" s="207"/>
      <c r="M534" s="207"/>
      <c r="N534" s="207"/>
      <c r="O534" s="207"/>
      <c r="P534" s="207"/>
      <c r="Q534" s="207"/>
      <c r="R534" s="207"/>
      <c r="S534" s="207"/>
      <c r="T534" s="207"/>
      <c r="U534" s="207"/>
      <c r="V534" s="207"/>
      <c r="W534" s="207"/>
      <c r="X534" s="204" t="str">
        <f t="shared" si="16"/>
        <v/>
      </c>
      <c r="Y534" s="204"/>
      <c r="Z534" s="204"/>
      <c r="AA534" s="204"/>
      <c r="AB534" s="204"/>
      <c r="AC534" s="87"/>
      <c r="AD534" s="66"/>
      <c r="AE534" s="66"/>
      <c r="AF534" s="66"/>
      <c r="AG534" s="85"/>
      <c r="AH534" s="85"/>
      <c r="AI534" s="85"/>
      <c r="AJ534" s="85"/>
      <c r="AK534" s="88"/>
      <c r="AL534" s="88"/>
      <c r="AM534" s="85"/>
      <c r="AN534" s="85"/>
      <c r="AO534" s="85"/>
      <c r="AP534" s="85"/>
      <c r="AQ534" s="85"/>
      <c r="AR534" s="85"/>
      <c r="AS534" s="85"/>
      <c r="AT534" s="86"/>
      <c r="AU534" s="86"/>
      <c r="AV534" s="86"/>
      <c r="AW534" s="86"/>
      <c r="AX534" s="86"/>
      <c r="AY534" s="86"/>
      <c r="AZ534" s="86"/>
      <c r="BA534" s="86"/>
      <c r="BB534" s="86"/>
      <c r="BC534" s="86"/>
      <c r="BD534" s="86"/>
      <c r="BE534" s="86"/>
      <c r="BF534" s="86"/>
      <c r="BG534" s="86"/>
      <c r="BH534" s="86"/>
      <c r="BI534" s="86"/>
      <c r="BJ534" s="86"/>
      <c r="BK534" s="86"/>
      <c r="BL534" s="86"/>
      <c r="BM534" s="86"/>
      <c r="BN534" s="86"/>
      <c r="BO534" s="86"/>
      <c r="BP534" s="86"/>
      <c r="BQ534" s="86"/>
    </row>
    <row r="535" spans="1:69" s="67" customFormat="1" ht="18" customHeight="1" x14ac:dyDescent="0.2">
      <c r="A535" s="206" t="s">
        <v>57</v>
      </c>
      <c r="B535" s="206"/>
      <c r="C535" s="206"/>
      <c r="D535" s="206"/>
      <c r="E535" s="206"/>
      <c r="F535" s="207"/>
      <c r="G535" s="207"/>
      <c r="H535" s="207"/>
      <c r="I535" s="207"/>
      <c r="J535" s="207"/>
      <c r="K535" s="207"/>
      <c r="L535" s="207"/>
      <c r="M535" s="207"/>
      <c r="N535" s="207"/>
      <c r="O535" s="207"/>
      <c r="P535" s="207"/>
      <c r="Q535" s="207"/>
      <c r="R535" s="207"/>
      <c r="S535" s="207"/>
      <c r="T535" s="207"/>
      <c r="U535" s="207"/>
      <c r="V535" s="207"/>
      <c r="W535" s="207"/>
      <c r="X535" s="204" t="str">
        <f t="shared" si="16"/>
        <v/>
      </c>
      <c r="Y535" s="204"/>
      <c r="Z535" s="204"/>
      <c r="AA535" s="204"/>
      <c r="AB535" s="204"/>
      <c r="AC535" s="87"/>
      <c r="AD535" s="66"/>
      <c r="AE535" s="66"/>
      <c r="AF535" s="66"/>
      <c r="AG535" s="85"/>
      <c r="AH535" s="85"/>
      <c r="AI535" s="85"/>
      <c r="AJ535" s="85"/>
      <c r="AK535" s="88"/>
      <c r="AL535" s="88"/>
      <c r="AM535" s="85"/>
      <c r="AN535" s="85"/>
      <c r="AO535" s="85"/>
      <c r="AP535" s="85"/>
      <c r="AQ535" s="85"/>
      <c r="AR535" s="85"/>
      <c r="AS535" s="85"/>
      <c r="AT535" s="86"/>
      <c r="AU535" s="86"/>
      <c r="AV535" s="86"/>
      <c r="AW535" s="86"/>
      <c r="AX535" s="86"/>
      <c r="AY535" s="86"/>
      <c r="AZ535" s="86"/>
      <c r="BA535" s="86"/>
      <c r="BB535" s="86"/>
      <c r="BC535" s="86"/>
      <c r="BD535" s="86"/>
      <c r="BE535" s="86"/>
      <c r="BF535" s="86"/>
      <c r="BG535" s="86"/>
      <c r="BH535" s="86"/>
      <c r="BI535" s="86"/>
      <c r="BJ535" s="86"/>
      <c r="BK535" s="86"/>
      <c r="BL535" s="86"/>
      <c r="BM535" s="86"/>
      <c r="BN535" s="86"/>
      <c r="BO535" s="86"/>
      <c r="BP535" s="86"/>
      <c r="BQ535" s="86"/>
    </row>
    <row r="536" spans="1:69" s="67" customFormat="1" ht="18" customHeight="1" x14ac:dyDescent="0.2">
      <c r="A536" s="206" t="s">
        <v>58</v>
      </c>
      <c r="B536" s="206"/>
      <c r="C536" s="206"/>
      <c r="D536" s="206"/>
      <c r="E536" s="206"/>
      <c r="F536" s="207"/>
      <c r="G536" s="207"/>
      <c r="H536" s="207"/>
      <c r="I536" s="207"/>
      <c r="J536" s="207"/>
      <c r="K536" s="207"/>
      <c r="L536" s="207"/>
      <c r="M536" s="207"/>
      <c r="N536" s="207"/>
      <c r="O536" s="207"/>
      <c r="P536" s="207"/>
      <c r="Q536" s="207"/>
      <c r="R536" s="207"/>
      <c r="S536" s="207"/>
      <c r="T536" s="207"/>
      <c r="U536" s="207"/>
      <c r="V536" s="207"/>
      <c r="W536" s="207"/>
      <c r="X536" s="204" t="str">
        <f t="shared" si="16"/>
        <v/>
      </c>
      <c r="Y536" s="204"/>
      <c r="Z536" s="204"/>
      <c r="AA536" s="204"/>
      <c r="AB536" s="204"/>
      <c r="AC536" s="87"/>
      <c r="AD536" s="66"/>
      <c r="AE536" s="66"/>
      <c r="AF536" s="66"/>
      <c r="AG536" s="85"/>
      <c r="AH536" s="85"/>
      <c r="AI536" s="85"/>
      <c r="AJ536" s="85"/>
      <c r="AK536" s="88"/>
      <c r="AL536" s="88"/>
      <c r="AM536" s="85"/>
      <c r="AN536" s="85"/>
      <c r="AO536" s="85"/>
      <c r="AP536" s="85"/>
      <c r="AQ536" s="85"/>
      <c r="AR536" s="85"/>
      <c r="AS536" s="85"/>
      <c r="AT536" s="86"/>
      <c r="AU536" s="86"/>
      <c r="AV536" s="86"/>
      <c r="AW536" s="86"/>
      <c r="AX536" s="86"/>
      <c r="AY536" s="86"/>
      <c r="AZ536" s="86"/>
      <c r="BA536" s="86"/>
      <c r="BB536" s="86"/>
      <c r="BC536" s="86"/>
      <c r="BD536" s="86"/>
      <c r="BE536" s="86"/>
      <c r="BF536" s="86"/>
      <c r="BG536" s="86"/>
      <c r="BH536" s="86"/>
      <c r="BI536" s="86"/>
      <c r="BJ536" s="86"/>
      <c r="BK536" s="86"/>
      <c r="BL536" s="86"/>
      <c r="BM536" s="86"/>
      <c r="BN536" s="86"/>
      <c r="BO536" s="86"/>
      <c r="BP536" s="86"/>
      <c r="BQ536" s="86"/>
    </row>
    <row r="537" spans="1:69" s="67" customFormat="1" ht="18" customHeight="1" x14ac:dyDescent="0.2">
      <c r="A537" s="206" t="s">
        <v>59</v>
      </c>
      <c r="B537" s="206"/>
      <c r="C537" s="206"/>
      <c r="D537" s="206"/>
      <c r="E537" s="206"/>
      <c r="F537" s="207"/>
      <c r="G537" s="207"/>
      <c r="H537" s="207"/>
      <c r="I537" s="207"/>
      <c r="J537" s="207"/>
      <c r="K537" s="207"/>
      <c r="L537" s="207"/>
      <c r="M537" s="207"/>
      <c r="N537" s="207"/>
      <c r="O537" s="207"/>
      <c r="P537" s="207"/>
      <c r="Q537" s="207"/>
      <c r="R537" s="207"/>
      <c r="S537" s="207"/>
      <c r="T537" s="207"/>
      <c r="U537" s="207"/>
      <c r="V537" s="207"/>
      <c r="W537" s="207"/>
      <c r="X537" s="204" t="str">
        <f t="shared" si="16"/>
        <v/>
      </c>
      <c r="Y537" s="204"/>
      <c r="Z537" s="204"/>
      <c r="AA537" s="204"/>
      <c r="AB537" s="204"/>
      <c r="AC537" s="87"/>
      <c r="AD537" s="66"/>
      <c r="AE537" s="66"/>
      <c r="AF537" s="66"/>
      <c r="AG537" s="85"/>
      <c r="AH537" s="85"/>
      <c r="AI537" s="85"/>
      <c r="AJ537" s="85"/>
      <c r="AK537" s="88"/>
      <c r="AL537" s="88"/>
      <c r="AM537" s="85"/>
      <c r="AN537" s="85"/>
      <c r="AO537" s="85"/>
      <c r="AP537" s="85"/>
      <c r="AQ537" s="85"/>
      <c r="AR537" s="85"/>
      <c r="AS537" s="85"/>
      <c r="AT537" s="86"/>
      <c r="AU537" s="86"/>
      <c r="AV537" s="86"/>
      <c r="AW537" s="86"/>
      <c r="AX537" s="86"/>
      <c r="AY537" s="86"/>
      <c r="AZ537" s="86"/>
      <c r="BA537" s="86"/>
      <c r="BB537" s="86"/>
      <c r="BC537" s="86"/>
      <c r="BD537" s="86"/>
      <c r="BE537" s="86"/>
      <c r="BF537" s="86"/>
      <c r="BG537" s="86"/>
      <c r="BH537" s="86"/>
      <c r="BI537" s="86"/>
      <c r="BJ537" s="86"/>
      <c r="BK537" s="86"/>
      <c r="BL537" s="86"/>
      <c r="BM537" s="86"/>
      <c r="BN537" s="86"/>
      <c r="BO537" s="86"/>
      <c r="BP537" s="86"/>
      <c r="BQ537" s="86"/>
    </row>
    <row r="538" spans="1:69" s="67" customFormat="1" ht="18" customHeight="1" x14ac:dyDescent="0.2">
      <c r="A538" s="206" t="s">
        <v>60</v>
      </c>
      <c r="B538" s="206"/>
      <c r="C538" s="206"/>
      <c r="D538" s="206"/>
      <c r="E538" s="206"/>
      <c r="F538" s="207"/>
      <c r="G538" s="207"/>
      <c r="H538" s="207"/>
      <c r="I538" s="207"/>
      <c r="J538" s="207"/>
      <c r="K538" s="207"/>
      <c r="L538" s="207"/>
      <c r="M538" s="207"/>
      <c r="N538" s="207"/>
      <c r="O538" s="207"/>
      <c r="P538" s="207"/>
      <c r="Q538" s="207"/>
      <c r="R538" s="207"/>
      <c r="S538" s="207"/>
      <c r="T538" s="207"/>
      <c r="U538" s="207"/>
      <c r="V538" s="207"/>
      <c r="W538" s="207"/>
      <c r="X538" s="204" t="str">
        <f t="shared" si="16"/>
        <v/>
      </c>
      <c r="Y538" s="204"/>
      <c r="Z538" s="204"/>
      <c r="AA538" s="204"/>
      <c r="AB538" s="204"/>
      <c r="AC538" s="87"/>
      <c r="AD538" s="66"/>
      <c r="AE538" s="66"/>
      <c r="AF538" s="66"/>
      <c r="AG538" s="85"/>
      <c r="AH538" s="85"/>
      <c r="AI538" s="85"/>
      <c r="AJ538" s="85"/>
      <c r="AK538" s="88"/>
      <c r="AL538" s="88"/>
      <c r="AM538" s="85"/>
      <c r="AN538" s="85"/>
      <c r="AO538" s="85"/>
      <c r="AP538" s="85"/>
      <c r="AQ538" s="85"/>
      <c r="AR538" s="85"/>
      <c r="AS538" s="85"/>
      <c r="AT538" s="86"/>
      <c r="AU538" s="86"/>
      <c r="AV538" s="86"/>
      <c r="AW538" s="86"/>
      <c r="AX538" s="86"/>
      <c r="AY538" s="86"/>
      <c r="AZ538" s="86"/>
      <c r="BA538" s="86"/>
      <c r="BB538" s="86"/>
      <c r="BC538" s="86"/>
      <c r="BD538" s="86"/>
      <c r="BE538" s="86"/>
      <c r="BF538" s="86"/>
      <c r="BG538" s="86"/>
      <c r="BH538" s="86"/>
      <c r="BI538" s="86"/>
      <c r="BJ538" s="86"/>
      <c r="BK538" s="86"/>
      <c r="BL538" s="86"/>
      <c r="BM538" s="86"/>
      <c r="BN538" s="86"/>
      <c r="BO538" s="86"/>
      <c r="BP538" s="86"/>
      <c r="BQ538" s="86"/>
    </row>
    <row r="539" spans="1:69" s="67" customFormat="1" ht="18" customHeight="1" x14ac:dyDescent="0.2">
      <c r="A539" s="206" t="s">
        <v>61</v>
      </c>
      <c r="B539" s="206"/>
      <c r="C539" s="206"/>
      <c r="D539" s="206"/>
      <c r="E539" s="206"/>
      <c r="F539" s="207"/>
      <c r="G539" s="207"/>
      <c r="H539" s="207"/>
      <c r="I539" s="207"/>
      <c r="J539" s="207"/>
      <c r="K539" s="207"/>
      <c r="L539" s="207"/>
      <c r="M539" s="207"/>
      <c r="N539" s="207"/>
      <c r="O539" s="207"/>
      <c r="P539" s="207"/>
      <c r="Q539" s="207"/>
      <c r="R539" s="207"/>
      <c r="S539" s="207"/>
      <c r="T539" s="207"/>
      <c r="U539" s="207"/>
      <c r="V539" s="207"/>
      <c r="W539" s="207"/>
      <c r="X539" s="204" t="str">
        <f t="shared" si="16"/>
        <v/>
      </c>
      <c r="Y539" s="204"/>
      <c r="Z539" s="204"/>
      <c r="AA539" s="204"/>
      <c r="AB539" s="204"/>
      <c r="AC539" s="87"/>
      <c r="AD539" s="66"/>
      <c r="AE539" s="66"/>
      <c r="AF539" s="66"/>
      <c r="AG539" s="85"/>
      <c r="AH539" s="85"/>
      <c r="AI539" s="85"/>
      <c r="AJ539" s="85"/>
      <c r="AK539" s="88"/>
      <c r="AL539" s="88"/>
      <c r="AM539" s="85"/>
      <c r="AN539" s="85"/>
      <c r="AO539" s="85"/>
      <c r="AP539" s="85"/>
      <c r="AQ539" s="85"/>
      <c r="AR539" s="85"/>
      <c r="AS539" s="85"/>
      <c r="AT539" s="86"/>
      <c r="AU539" s="86"/>
      <c r="AV539" s="86"/>
      <c r="AW539" s="86"/>
      <c r="AX539" s="86"/>
      <c r="AY539" s="86"/>
      <c r="AZ539" s="86"/>
      <c r="BA539" s="86"/>
      <c r="BB539" s="86"/>
      <c r="BC539" s="86"/>
      <c r="BD539" s="86"/>
      <c r="BE539" s="86"/>
      <c r="BF539" s="86"/>
      <c r="BG539" s="86"/>
      <c r="BH539" s="86"/>
      <c r="BI539" s="86"/>
      <c r="BJ539" s="86"/>
      <c r="BK539" s="86"/>
      <c r="BL539" s="86"/>
      <c r="BM539" s="86"/>
      <c r="BN539" s="86"/>
      <c r="BO539" s="86"/>
      <c r="BP539" s="86"/>
      <c r="BQ539" s="86"/>
    </row>
    <row r="540" spans="1:69" s="67" customFormat="1" ht="18" customHeight="1" x14ac:dyDescent="0.2">
      <c r="A540" s="206" t="s">
        <v>62</v>
      </c>
      <c r="B540" s="206"/>
      <c r="C540" s="206"/>
      <c r="D540" s="206"/>
      <c r="E540" s="206"/>
      <c r="F540" s="207"/>
      <c r="G540" s="207"/>
      <c r="H540" s="207"/>
      <c r="I540" s="207"/>
      <c r="J540" s="207"/>
      <c r="K540" s="207"/>
      <c r="L540" s="207"/>
      <c r="M540" s="207"/>
      <c r="N540" s="207"/>
      <c r="O540" s="207"/>
      <c r="P540" s="207"/>
      <c r="Q540" s="207"/>
      <c r="R540" s="207"/>
      <c r="S540" s="207"/>
      <c r="T540" s="207"/>
      <c r="U540" s="207"/>
      <c r="V540" s="207"/>
      <c r="W540" s="207"/>
      <c r="X540" s="204" t="str">
        <f t="shared" si="16"/>
        <v/>
      </c>
      <c r="Y540" s="204"/>
      <c r="Z540" s="204"/>
      <c r="AA540" s="204"/>
      <c r="AB540" s="204"/>
      <c r="AC540" s="87"/>
      <c r="AD540" s="66"/>
      <c r="AE540" s="66"/>
      <c r="AF540" s="66"/>
      <c r="AG540" s="85"/>
      <c r="AH540" s="85"/>
      <c r="AI540" s="85"/>
      <c r="AJ540" s="85"/>
      <c r="AK540" s="88"/>
      <c r="AL540" s="88"/>
      <c r="AM540" s="85"/>
      <c r="AN540" s="85"/>
      <c r="AO540" s="85"/>
      <c r="AP540" s="85"/>
      <c r="AQ540" s="85"/>
      <c r="AR540" s="85"/>
      <c r="AS540" s="85"/>
      <c r="AT540" s="86"/>
      <c r="AU540" s="86"/>
      <c r="AV540" s="86"/>
      <c r="AW540" s="86"/>
      <c r="AX540" s="86"/>
      <c r="AY540" s="86"/>
      <c r="AZ540" s="86"/>
      <c r="BA540" s="86"/>
      <c r="BB540" s="86"/>
      <c r="BC540" s="86"/>
      <c r="BD540" s="86"/>
      <c r="BE540" s="86"/>
      <c r="BF540" s="86"/>
      <c r="BG540" s="86"/>
      <c r="BH540" s="86"/>
      <c r="BI540" s="86"/>
      <c r="BJ540" s="86"/>
      <c r="BK540" s="86"/>
      <c r="BL540" s="86"/>
      <c r="BM540" s="86"/>
      <c r="BN540" s="86"/>
      <c r="BO540" s="86"/>
      <c r="BP540" s="86"/>
      <c r="BQ540" s="86"/>
    </row>
    <row r="541" spans="1:69" s="67" customFormat="1" ht="18" customHeight="1" x14ac:dyDescent="0.2">
      <c r="A541" s="206" t="s">
        <v>63</v>
      </c>
      <c r="B541" s="206"/>
      <c r="C541" s="206"/>
      <c r="D541" s="206"/>
      <c r="E541" s="206"/>
      <c r="F541" s="207"/>
      <c r="G541" s="207"/>
      <c r="H541" s="207"/>
      <c r="I541" s="207"/>
      <c r="J541" s="207"/>
      <c r="K541" s="207"/>
      <c r="L541" s="207"/>
      <c r="M541" s="207"/>
      <c r="N541" s="207"/>
      <c r="O541" s="207"/>
      <c r="P541" s="207"/>
      <c r="Q541" s="207"/>
      <c r="R541" s="207"/>
      <c r="S541" s="207"/>
      <c r="T541" s="207"/>
      <c r="U541" s="207"/>
      <c r="V541" s="207"/>
      <c r="W541" s="207"/>
      <c r="X541" s="204" t="str">
        <f t="shared" si="16"/>
        <v/>
      </c>
      <c r="Y541" s="204"/>
      <c r="Z541" s="204"/>
      <c r="AA541" s="204"/>
      <c r="AB541" s="204"/>
      <c r="AC541" s="87"/>
      <c r="AD541" s="66"/>
      <c r="AE541" s="66"/>
      <c r="AF541" s="66"/>
      <c r="AG541" s="85"/>
      <c r="AH541" s="85"/>
      <c r="AI541" s="85"/>
      <c r="AJ541" s="85"/>
      <c r="AK541" s="88"/>
      <c r="AL541" s="88"/>
      <c r="AM541" s="85"/>
      <c r="AN541" s="85"/>
      <c r="AO541" s="85"/>
      <c r="AP541" s="85"/>
      <c r="AQ541" s="85"/>
      <c r="AR541" s="85"/>
      <c r="AS541" s="85"/>
      <c r="AT541" s="86"/>
      <c r="AU541" s="86"/>
      <c r="AV541" s="86"/>
      <c r="AW541" s="86"/>
      <c r="AX541" s="86"/>
      <c r="AY541" s="86"/>
      <c r="AZ541" s="86"/>
      <c r="BA541" s="86"/>
      <c r="BB541" s="86"/>
      <c r="BC541" s="86"/>
      <c r="BD541" s="86"/>
      <c r="BE541" s="86"/>
      <c r="BF541" s="86"/>
      <c r="BG541" s="86"/>
      <c r="BH541" s="86"/>
      <c r="BI541" s="86"/>
      <c r="BJ541" s="86"/>
      <c r="BK541" s="86"/>
      <c r="BL541" s="86"/>
      <c r="BM541" s="86"/>
      <c r="BN541" s="86"/>
      <c r="BO541" s="86"/>
      <c r="BP541" s="86"/>
      <c r="BQ541" s="86"/>
    </row>
    <row r="542" spans="1:69" s="67" customFormat="1" ht="18" customHeight="1" x14ac:dyDescent="0.2">
      <c r="A542" s="206" t="s">
        <v>64</v>
      </c>
      <c r="B542" s="206"/>
      <c r="C542" s="206"/>
      <c r="D542" s="206"/>
      <c r="E542" s="206"/>
      <c r="F542" s="207"/>
      <c r="G542" s="207"/>
      <c r="H542" s="207"/>
      <c r="I542" s="207"/>
      <c r="J542" s="207"/>
      <c r="K542" s="207"/>
      <c r="L542" s="207"/>
      <c r="M542" s="207"/>
      <c r="N542" s="207"/>
      <c r="O542" s="207"/>
      <c r="P542" s="207"/>
      <c r="Q542" s="207"/>
      <c r="R542" s="207"/>
      <c r="S542" s="207"/>
      <c r="T542" s="207"/>
      <c r="U542" s="207"/>
      <c r="V542" s="207"/>
      <c r="W542" s="207"/>
      <c r="X542" s="204" t="str">
        <f t="shared" si="16"/>
        <v/>
      </c>
      <c r="Y542" s="204"/>
      <c r="Z542" s="204"/>
      <c r="AA542" s="204"/>
      <c r="AB542" s="204"/>
      <c r="AC542" s="87"/>
      <c r="AD542" s="66"/>
      <c r="AE542" s="66"/>
      <c r="AF542" s="66"/>
      <c r="AG542" s="85"/>
      <c r="AH542" s="85"/>
      <c r="AI542" s="85"/>
      <c r="AJ542" s="85"/>
      <c r="AK542" s="88"/>
      <c r="AL542" s="88"/>
      <c r="AM542" s="85"/>
      <c r="AN542" s="85"/>
      <c r="AO542" s="85"/>
      <c r="AP542" s="85"/>
      <c r="AQ542" s="85"/>
      <c r="AR542" s="85"/>
      <c r="AS542" s="85"/>
      <c r="AT542" s="86"/>
      <c r="AU542" s="86"/>
      <c r="AV542" s="86"/>
      <c r="AW542" s="86"/>
      <c r="AX542" s="86"/>
      <c r="AY542" s="86"/>
      <c r="AZ542" s="86"/>
      <c r="BA542" s="86"/>
      <c r="BB542" s="86"/>
      <c r="BC542" s="86"/>
      <c r="BD542" s="86"/>
      <c r="BE542" s="86"/>
      <c r="BF542" s="86"/>
      <c r="BG542" s="86"/>
      <c r="BH542" s="86"/>
      <c r="BI542" s="86"/>
      <c r="BJ542" s="86"/>
      <c r="BK542" s="86"/>
      <c r="BL542" s="86"/>
      <c r="BM542" s="86"/>
      <c r="BN542" s="86"/>
      <c r="BO542" s="86"/>
      <c r="BP542" s="86"/>
      <c r="BQ542" s="86"/>
    </row>
    <row r="543" spans="1:69" s="67" customFormat="1" ht="18" customHeight="1" x14ac:dyDescent="0.2">
      <c r="A543" s="206" t="s">
        <v>65</v>
      </c>
      <c r="B543" s="206"/>
      <c r="C543" s="206"/>
      <c r="D543" s="206"/>
      <c r="E543" s="206"/>
      <c r="F543" s="207"/>
      <c r="G543" s="207"/>
      <c r="H543" s="207"/>
      <c r="I543" s="207"/>
      <c r="J543" s="207"/>
      <c r="K543" s="207"/>
      <c r="L543" s="207"/>
      <c r="M543" s="207"/>
      <c r="N543" s="207"/>
      <c r="O543" s="207"/>
      <c r="P543" s="207"/>
      <c r="Q543" s="207"/>
      <c r="R543" s="207"/>
      <c r="S543" s="207"/>
      <c r="T543" s="207"/>
      <c r="U543" s="207"/>
      <c r="V543" s="207"/>
      <c r="W543" s="207"/>
      <c r="X543" s="204" t="str">
        <f t="shared" si="16"/>
        <v/>
      </c>
      <c r="Y543" s="204"/>
      <c r="Z543" s="204"/>
      <c r="AA543" s="204"/>
      <c r="AB543" s="204"/>
      <c r="AC543" s="87"/>
      <c r="AD543" s="66"/>
      <c r="AE543" s="66"/>
      <c r="AF543" s="66"/>
      <c r="AG543" s="85"/>
      <c r="AH543" s="85"/>
      <c r="AI543" s="85"/>
      <c r="AJ543" s="85"/>
      <c r="AK543" s="88"/>
      <c r="AL543" s="88"/>
      <c r="AM543" s="85"/>
      <c r="AN543" s="85"/>
      <c r="AO543" s="85"/>
      <c r="AP543" s="85"/>
      <c r="AQ543" s="85"/>
      <c r="AR543" s="85"/>
      <c r="AS543" s="85"/>
      <c r="AT543" s="86"/>
      <c r="AU543" s="86"/>
      <c r="AV543" s="86"/>
      <c r="AW543" s="86"/>
      <c r="AX543" s="86"/>
      <c r="AY543" s="86"/>
      <c r="AZ543" s="86"/>
      <c r="BA543" s="86"/>
      <c r="BB543" s="86"/>
      <c r="BC543" s="86"/>
      <c r="BD543" s="86"/>
      <c r="BE543" s="86"/>
      <c r="BF543" s="86"/>
      <c r="BG543" s="86"/>
      <c r="BH543" s="86"/>
      <c r="BI543" s="86"/>
      <c r="BJ543" s="86"/>
      <c r="BK543" s="86"/>
      <c r="BL543" s="86"/>
      <c r="BM543" s="86"/>
      <c r="BN543" s="86"/>
      <c r="BO543" s="86"/>
      <c r="BP543" s="86"/>
      <c r="BQ543" s="86"/>
    </row>
    <row r="544" spans="1:69" s="67" customFormat="1" ht="18" customHeight="1" x14ac:dyDescent="0.2">
      <c r="A544" s="203" t="s">
        <v>66</v>
      </c>
      <c r="B544" s="203"/>
      <c r="C544" s="203"/>
      <c r="D544" s="203"/>
      <c r="E544" s="203"/>
      <c r="F544" s="203"/>
      <c r="G544" s="203"/>
      <c r="H544" s="203"/>
      <c r="I544" s="203"/>
      <c r="J544" s="203"/>
      <c r="K544" s="203"/>
      <c r="L544" s="203"/>
      <c r="M544" s="203"/>
      <c r="N544" s="203"/>
      <c r="O544" s="203"/>
      <c r="P544" s="203"/>
      <c r="Q544" s="203"/>
      <c r="R544" s="203"/>
      <c r="S544" s="203"/>
      <c r="T544" s="203"/>
      <c r="U544" s="203"/>
      <c r="V544" s="203"/>
      <c r="W544" s="203"/>
      <c r="X544" s="204" t="str">
        <f>IF(SUM(X532:AB543)=0,"",SUM(X532:AB543))</f>
        <v/>
      </c>
      <c r="Y544" s="204"/>
      <c r="Z544" s="204"/>
      <c r="AA544" s="204"/>
      <c r="AB544" s="204"/>
      <c r="AC544" s="89"/>
      <c r="AD544" s="66"/>
      <c r="AE544" s="66"/>
      <c r="AF544" s="66"/>
      <c r="AK544" s="90"/>
      <c r="AL544" s="90"/>
      <c r="AM544" s="90"/>
      <c r="AN544" s="90"/>
    </row>
    <row r="545" spans="1:69" s="67" customFormat="1" ht="18" customHeight="1" x14ac:dyDescent="0.2">
      <c r="A545" s="203" t="s">
        <v>87</v>
      </c>
      <c r="B545" s="203"/>
      <c r="C545" s="203"/>
      <c r="D545" s="203"/>
      <c r="E545" s="203"/>
      <c r="F545" s="203"/>
      <c r="G545" s="203"/>
      <c r="H545" s="203"/>
      <c r="I545" s="203"/>
      <c r="J545" s="203"/>
      <c r="K545" s="203"/>
      <c r="L545" s="203"/>
      <c r="M545" s="203"/>
      <c r="N545" s="203"/>
      <c r="O545" s="203"/>
      <c r="P545" s="203"/>
      <c r="Q545" s="203"/>
      <c r="R545" s="203"/>
      <c r="S545" s="203"/>
      <c r="T545" s="203"/>
      <c r="U545" s="203"/>
      <c r="V545" s="203"/>
      <c r="W545" s="203"/>
      <c r="X545" s="204" t="str">
        <f>IFERROR(ROUND(X544*0.22,2),"")</f>
        <v/>
      </c>
      <c r="Y545" s="204"/>
      <c r="Z545" s="204"/>
      <c r="AA545" s="204"/>
      <c r="AB545" s="204"/>
      <c r="AC545" s="89"/>
      <c r="AD545" s="66"/>
      <c r="AE545" s="66"/>
      <c r="AF545" s="66"/>
      <c r="AG545" s="90"/>
      <c r="AH545" s="90"/>
      <c r="AI545" s="90"/>
      <c r="AJ545" s="90"/>
    </row>
    <row r="546" spans="1:69" s="67" customFormat="1" ht="18" customHeight="1" x14ac:dyDescent="0.2">
      <c r="A546" s="203" t="s">
        <v>67</v>
      </c>
      <c r="B546" s="203"/>
      <c r="C546" s="203"/>
      <c r="D546" s="203"/>
      <c r="E546" s="203"/>
      <c r="F546" s="203"/>
      <c r="G546" s="203"/>
      <c r="H546" s="203"/>
      <c r="I546" s="203"/>
      <c r="J546" s="203"/>
      <c r="K546" s="203"/>
      <c r="L546" s="203"/>
      <c r="M546" s="203"/>
      <c r="N546" s="203"/>
      <c r="O546" s="203"/>
      <c r="P546" s="203"/>
      <c r="Q546" s="203"/>
      <c r="R546" s="203"/>
      <c r="S546" s="203"/>
      <c r="T546" s="203"/>
      <c r="U546" s="203"/>
      <c r="V546" s="203"/>
      <c r="W546" s="203"/>
      <c r="X546" s="204" t="str">
        <f>IFERROR(ROUND(X544*0.01,2),"")</f>
        <v/>
      </c>
      <c r="Y546" s="204"/>
      <c r="Z546" s="204"/>
      <c r="AA546" s="204"/>
      <c r="AB546" s="204"/>
      <c r="AC546" s="89"/>
      <c r="AD546" s="66"/>
      <c r="AE546" s="66"/>
      <c r="AF546" s="66"/>
      <c r="AG546" s="90"/>
      <c r="AH546" s="90"/>
      <c r="AI546" s="90"/>
      <c r="AJ546" s="90"/>
      <c r="AK546" s="90"/>
      <c r="AL546" s="90"/>
      <c r="AM546" s="90"/>
      <c r="AN546" s="90"/>
      <c r="AO546" s="90"/>
    </row>
    <row r="547" spans="1:69" s="67" customFormat="1" ht="18" customHeight="1" x14ac:dyDescent="0.2">
      <c r="A547" s="203" t="s">
        <v>33</v>
      </c>
      <c r="B547" s="203"/>
      <c r="C547" s="203"/>
      <c r="D547" s="203"/>
      <c r="E547" s="203"/>
      <c r="F547" s="203"/>
      <c r="G547" s="203"/>
      <c r="H547" s="203"/>
      <c r="I547" s="203"/>
      <c r="J547" s="203"/>
      <c r="K547" s="203"/>
      <c r="L547" s="203"/>
      <c r="M547" s="203"/>
      <c r="N547" s="203"/>
      <c r="O547" s="203"/>
      <c r="P547" s="203"/>
      <c r="Q547" s="203"/>
      <c r="R547" s="203"/>
      <c r="S547" s="203"/>
      <c r="T547" s="203"/>
      <c r="U547" s="203"/>
      <c r="V547" s="203"/>
      <c r="W547" s="203"/>
      <c r="X547" s="204" t="str">
        <f>IF(SUM(X544:AB546)=0,"",SUM(X544:AB546))</f>
        <v/>
      </c>
      <c r="Y547" s="204"/>
      <c r="Z547" s="204"/>
      <c r="AA547" s="204"/>
      <c r="AB547" s="204"/>
      <c r="AC547" s="89"/>
      <c r="AD547" s="66"/>
      <c r="AE547" s="66"/>
      <c r="AF547" s="66"/>
      <c r="AG547" s="90"/>
      <c r="AH547" s="90"/>
      <c r="AI547" s="90"/>
      <c r="AJ547" s="90"/>
      <c r="AK547" s="90"/>
      <c r="AL547" s="90"/>
      <c r="AM547" s="90"/>
      <c r="AN547" s="90"/>
      <c r="AO547" s="90"/>
    </row>
    <row r="548" spans="1:69" s="67" customFormat="1" ht="9" customHeight="1" x14ac:dyDescent="0.2">
      <c r="N548" s="94"/>
      <c r="O548" s="89"/>
      <c r="P548" s="89"/>
      <c r="Q548" s="89"/>
      <c r="R548" s="89"/>
      <c r="S548" s="95"/>
      <c r="T548" s="95"/>
      <c r="U548" s="95"/>
      <c r="V548" s="95"/>
      <c r="W548" s="95"/>
      <c r="X548" s="95"/>
      <c r="Y548" s="95"/>
      <c r="Z548" s="95"/>
      <c r="AA548" s="90"/>
      <c r="AB548" s="90"/>
      <c r="AC548" s="89"/>
      <c r="AD548" s="66"/>
      <c r="AE548" s="66"/>
      <c r="AF548" s="66"/>
      <c r="AG548" s="90"/>
      <c r="AH548" s="90"/>
      <c r="AI548" s="90"/>
      <c r="AJ548" s="90"/>
      <c r="AK548" s="90"/>
      <c r="AL548" s="90"/>
      <c r="AM548" s="90"/>
      <c r="AN548" s="90"/>
      <c r="AO548" s="90"/>
    </row>
    <row r="549" spans="1:69" ht="15" customHeight="1" x14ac:dyDescent="0.2">
      <c r="A549" s="92" t="s">
        <v>71</v>
      </c>
      <c r="B549" s="82"/>
      <c r="C549" s="82"/>
      <c r="D549" s="82"/>
      <c r="E549" s="82"/>
      <c r="F549" s="82"/>
      <c r="G549" s="82"/>
      <c r="H549" s="82"/>
      <c r="I549" s="82"/>
      <c r="J549" s="82"/>
      <c r="K549" s="82"/>
      <c r="L549" s="82"/>
      <c r="M549" s="82"/>
      <c r="N549" s="82"/>
      <c r="O549" s="82"/>
      <c r="P549" s="82"/>
      <c r="R549" s="82"/>
      <c r="T549" s="82"/>
      <c r="V549" s="82"/>
      <c r="W549" s="82"/>
      <c r="X549" s="82"/>
      <c r="Y549" s="82"/>
      <c r="Z549" s="82"/>
      <c r="AA549" s="82"/>
      <c r="AB549" s="93" t="s">
        <v>72</v>
      </c>
      <c r="AC549" s="82"/>
      <c r="AD549" s="82"/>
    </row>
    <row r="550" spans="1:69" ht="9" customHeight="1" x14ac:dyDescent="0.2">
      <c r="A550" s="82"/>
      <c r="B550" s="82"/>
      <c r="C550" s="82"/>
      <c r="D550" s="82"/>
      <c r="E550" s="82"/>
      <c r="F550" s="82"/>
      <c r="G550" s="82"/>
      <c r="H550" s="82"/>
      <c r="I550" s="82"/>
      <c r="J550" s="82"/>
      <c r="K550" s="82"/>
      <c r="L550" s="82"/>
      <c r="M550" s="82"/>
      <c r="N550" s="82"/>
      <c r="O550" s="82"/>
      <c r="P550" s="82"/>
      <c r="Q550" s="82"/>
      <c r="R550" s="82"/>
      <c r="T550" s="82"/>
      <c r="V550" s="82"/>
      <c r="W550" s="82"/>
      <c r="X550" s="82"/>
      <c r="Y550" s="82"/>
      <c r="Z550" s="82"/>
      <c r="AA550" s="82"/>
      <c r="AB550" s="82"/>
      <c r="AC550" s="82"/>
      <c r="AD550" s="82"/>
    </row>
    <row r="551" spans="1:69" ht="18" customHeight="1" x14ac:dyDescent="0.2">
      <c r="A551" s="208">
        <f>Finanzierungsplan!S40</f>
        <v>2028</v>
      </c>
      <c r="B551" s="208"/>
    </row>
    <row r="552" spans="1:69" s="67" customFormat="1" ht="18" customHeight="1" x14ac:dyDescent="0.2">
      <c r="A552" s="209" t="s">
        <v>48</v>
      </c>
      <c r="B552" s="209"/>
      <c r="C552" s="209"/>
      <c r="D552" s="209"/>
      <c r="E552" s="209"/>
      <c r="F552" s="210" t="s">
        <v>82</v>
      </c>
      <c r="G552" s="210"/>
      <c r="H552" s="210"/>
      <c r="I552" s="210"/>
      <c r="J552" s="210"/>
      <c r="K552" s="210" t="s">
        <v>73</v>
      </c>
      <c r="L552" s="210"/>
      <c r="M552" s="210"/>
      <c r="N552" s="210"/>
      <c r="O552" s="210"/>
      <c r="P552" s="210"/>
      <c r="Q552" s="210"/>
      <c r="R552" s="210"/>
      <c r="S552" s="210" t="s">
        <v>74</v>
      </c>
      <c r="T552" s="210"/>
      <c r="U552" s="210"/>
      <c r="V552" s="210"/>
      <c r="W552" s="210"/>
      <c r="X552" s="210" t="s">
        <v>115</v>
      </c>
      <c r="Y552" s="210"/>
      <c r="Z552" s="210"/>
      <c r="AA552" s="210"/>
      <c r="AB552" s="210"/>
      <c r="AC552" s="84"/>
      <c r="AD552" s="66"/>
      <c r="AE552" s="66"/>
      <c r="AF552" s="66"/>
      <c r="AG552" s="85"/>
      <c r="AH552" s="85"/>
      <c r="AI552" s="85"/>
      <c r="AJ552" s="85"/>
      <c r="AK552" s="85"/>
      <c r="AL552" s="85"/>
      <c r="AM552" s="85"/>
      <c r="AN552" s="85"/>
      <c r="AO552" s="85"/>
      <c r="AP552" s="85"/>
      <c r="AQ552" s="85"/>
      <c r="AR552" s="85"/>
      <c r="AS552" s="85"/>
      <c r="AT552" s="86"/>
      <c r="AU552" s="86"/>
      <c r="AV552" s="86"/>
      <c r="AW552" s="86"/>
      <c r="AX552" s="86"/>
      <c r="AY552" s="86"/>
      <c r="AZ552" s="86"/>
      <c r="BA552" s="86"/>
      <c r="BB552" s="86"/>
      <c r="BC552" s="86"/>
      <c r="BD552" s="86"/>
      <c r="BE552" s="86"/>
      <c r="BF552" s="86"/>
      <c r="BG552" s="86"/>
      <c r="BH552" s="86"/>
      <c r="BI552" s="86"/>
      <c r="BJ552" s="86"/>
      <c r="BK552" s="86"/>
      <c r="BL552" s="86"/>
      <c r="BM552" s="86"/>
      <c r="BN552" s="86"/>
      <c r="BO552" s="86"/>
      <c r="BP552" s="86"/>
      <c r="BQ552" s="86"/>
    </row>
    <row r="553" spans="1:69" s="67" customFormat="1" ht="18" customHeight="1" x14ac:dyDescent="0.2">
      <c r="A553" s="209"/>
      <c r="B553" s="209"/>
      <c r="C553" s="209"/>
      <c r="D553" s="209"/>
      <c r="E553" s="209"/>
      <c r="F553" s="210"/>
      <c r="G553" s="210"/>
      <c r="H553" s="210"/>
      <c r="I553" s="210"/>
      <c r="J553" s="210"/>
      <c r="K553" s="210"/>
      <c r="L553" s="210"/>
      <c r="M553" s="210"/>
      <c r="N553" s="210"/>
      <c r="O553" s="210"/>
      <c r="P553" s="210"/>
      <c r="Q553" s="210"/>
      <c r="R553" s="210"/>
      <c r="S553" s="210"/>
      <c r="T553" s="210"/>
      <c r="U553" s="210"/>
      <c r="V553" s="210"/>
      <c r="W553" s="210"/>
      <c r="X553" s="210"/>
      <c r="Y553" s="210"/>
      <c r="Z553" s="210"/>
      <c r="AA553" s="210"/>
      <c r="AB553" s="210"/>
      <c r="AC553" s="84"/>
      <c r="AD553" s="66"/>
      <c r="AE553" s="66"/>
      <c r="AF553" s="66"/>
      <c r="AG553" s="85"/>
      <c r="AH553" s="85"/>
      <c r="AI553" s="85"/>
      <c r="AJ553" s="85"/>
      <c r="AK553" s="85"/>
      <c r="AL553" s="85"/>
      <c r="AM553" s="85"/>
      <c r="AN553" s="85"/>
      <c r="AO553" s="85"/>
      <c r="AP553" s="85"/>
      <c r="AQ553" s="85"/>
      <c r="AR553" s="85"/>
      <c r="AS553" s="85"/>
      <c r="AT553" s="86"/>
      <c r="AU553" s="86"/>
      <c r="AV553" s="86"/>
      <c r="AW553" s="86"/>
      <c r="AX553" s="86"/>
      <c r="AY553" s="86"/>
      <c r="AZ553" s="86"/>
      <c r="BA553" s="86"/>
      <c r="BB553" s="86"/>
      <c r="BC553" s="86"/>
      <c r="BD553" s="86"/>
      <c r="BE553" s="86"/>
      <c r="BF553" s="86"/>
      <c r="BG553" s="86"/>
      <c r="BH553" s="86"/>
      <c r="BI553" s="86"/>
      <c r="BJ553" s="86"/>
      <c r="BK553" s="86"/>
      <c r="BL553" s="86"/>
      <c r="BM553" s="86"/>
      <c r="BN553" s="86"/>
      <c r="BO553" s="86"/>
      <c r="BP553" s="86"/>
      <c r="BQ553" s="86"/>
    </row>
    <row r="554" spans="1:69" s="67" customFormat="1" ht="18" customHeight="1" x14ac:dyDescent="0.2">
      <c r="A554" s="206" t="s">
        <v>54</v>
      </c>
      <c r="B554" s="206"/>
      <c r="C554" s="206"/>
      <c r="D554" s="206"/>
      <c r="E554" s="206"/>
      <c r="F554" s="207"/>
      <c r="G554" s="207"/>
      <c r="H554" s="207"/>
      <c r="I554" s="207"/>
      <c r="J554" s="207"/>
      <c r="K554" s="207"/>
      <c r="L554" s="207"/>
      <c r="M554" s="207"/>
      <c r="N554" s="207"/>
      <c r="O554" s="207"/>
      <c r="P554" s="207"/>
      <c r="Q554" s="207"/>
      <c r="R554" s="207"/>
      <c r="S554" s="207"/>
      <c r="T554" s="207"/>
      <c r="U554" s="207"/>
      <c r="V554" s="207"/>
      <c r="W554" s="207"/>
      <c r="X554" s="204" t="str">
        <f>IF(OR($M$498="",$M$490="",SUM(F554:W554)=0),"",IFERROR(ROUND((F554+K554+S554)*$M$498/$M$490,2),""))</f>
        <v/>
      </c>
      <c r="Y554" s="204"/>
      <c r="Z554" s="204"/>
      <c r="AA554" s="204"/>
      <c r="AB554" s="204"/>
      <c r="AC554" s="87"/>
      <c r="AD554" s="66"/>
      <c r="AE554" s="66"/>
      <c r="AF554" s="66"/>
      <c r="AG554" s="85"/>
      <c r="AH554" s="85"/>
      <c r="AI554" s="85"/>
      <c r="AJ554" s="85"/>
      <c r="AK554" s="88"/>
      <c r="AL554" s="88"/>
      <c r="AM554" s="85"/>
      <c r="AN554" s="85"/>
      <c r="AO554" s="85"/>
      <c r="AP554" s="85"/>
      <c r="AQ554" s="85"/>
      <c r="AR554" s="85"/>
      <c r="AS554" s="85"/>
      <c r="AT554" s="86"/>
      <c r="AU554" s="86"/>
      <c r="AV554" s="86"/>
      <c r="AW554" s="86"/>
      <c r="AX554" s="86"/>
      <c r="AY554" s="86"/>
      <c r="AZ554" s="86"/>
      <c r="BA554" s="86"/>
      <c r="BB554" s="86"/>
      <c r="BC554" s="86"/>
      <c r="BD554" s="86"/>
      <c r="BE554" s="86"/>
      <c r="BF554" s="86"/>
      <c r="BG554" s="86"/>
      <c r="BH554" s="86"/>
      <c r="BI554" s="86"/>
      <c r="BJ554" s="86"/>
      <c r="BK554" s="86"/>
      <c r="BL554" s="86"/>
      <c r="BM554" s="86"/>
      <c r="BN554" s="86"/>
      <c r="BO554" s="86"/>
      <c r="BP554" s="86"/>
      <c r="BQ554" s="86"/>
    </row>
    <row r="555" spans="1:69" s="67" customFormat="1" ht="18" customHeight="1" x14ac:dyDescent="0.2">
      <c r="A555" s="206" t="s">
        <v>55</v>
      </c>
      <c r="B555" s="206"/>
      <c r="C555" s="206"/>
      <c r="D555" s="206"/>
      <c r="E555" s="206"/>
      <c r="F555" s="207"/>
      <c r="G555" s="207"/>
      <c r="H555" s="207"/>
      <c r="I555" s="207"/>
      <c r="J555" s="207"/>
      <c r="K555" s="207"/>
      <c r="L555" s="207"/>
      <c r="M555" s="207"/>
      <c r="N555" s="207"/>
      <c r="O555" s="207"/>
      <c r="P555" s="207"/>
      <c r="Q555" s="207"/>
      <c r="R555" s="207"/>
      <c r="S555" s="207"/>
      <c r="T555" s="207"/>
      <c r="U555" s="207"/>
      <c r="V555" s="207"/>
      <c r="W555" s="207"/>
      <c r="X555" s="204" t="str">
        <f t="shared" ref="X555:X565" si="17">IF(OR($M$498="",$M$490="",SUM(F555:W555)=0),"",IFERROR(ROUND((F555+K555+S555)*$M$498/$M$490,2),""))</f>
        <v/>
      </c>
      <c r="Y555" s="204"/>
      <c r="Z555" s="204"/>
      <c r="AA555" s="204"/>
      <c r="AB555" s="204"/>
      <c r="AC555" s="87"/>
      <c r="AD555" s="66"/>
      <c r="AE555" s="66"/>
      <c r="AF555" s="66"/>
      <c r="AG555" s="85"/>
      <c r="AH555" s="85"/>
      <c r="AI555" s="85"/>
      <c r="AJ555" s="85"/>
      <c r="AK555" s="88"/>
      <c r="AL555" s="88"/>
      <c r="AM555" s="85"/>
      <c r="AN555" s="85"/>
      <c r="AO555" s="85"/>
      <c r="AP555" s="85"/>
      <c r="AQ555" s="85"/>
      <c r="AR555" s="85"/>
      <c r="AS555" s="85"/>
      <c r="AT555" s="86"/>
      <c r="AU555" s="86"/>
      <c r="AV555" s="86"/>
      <c r="AW555" s="86"/>
      <c r="AX555" s="86"/>
      <c r="AY555" s="86"/>
      <c r="AZ555" s="86"/>
      <c r="BA555" s="86"/>
      <c r="BB555" s="86"/>
      <c r="BC555" s="86"/>
      <c r="BD555" s="86"/>
      <c r="BE555" s="86"/>
      <c r="BF555" s="86"/>
      <c r="BG555" s="86"/>
      <c r="BH555" s="86"/>
      <c r="BI555" s="86"/>
      <c r="BJ555" s="86"/>
      <c r="BK555" s="86"/>
      <c r="BL555" s="86"/>
      <c r="BM555" s="86"/>
      <c r="BN555" s="86"/>
      <c r="BO555" s="86"/>
      <c r="BP555" s="86"/>
      <c r="BQ555" s="86"/>
    </row>
    <row r="556" spans="1:69" s="67" customFormat="1" ht="18" customHeight="1" x14ac:dyDescent="0.2">
      <c r="A556" s="206" t="s">
        <v>56</v>
      </c>
      <c r="B556" s="206"/>
      <c r="C556" s="206"/>
      <c r="D556" s="206"/>
      <c r="E556" s="206"/>
      <c r="F556" s="207"/>
      <c r="G556" s="207"/>
      <c r="H556" s="207"/>
      <c r="I556" s="207"/>
      <c r="J556" s="207"/>
      <c r="K556" s="207"/>
      <c r="L556" s="207"/>
      <c r="M556" s="207"/>
      <c r="N556" s="207"/>
      <c r="O556" s="207"/>
      <c r="P556" s="207"/>
      <c r="Q556" s="207"/>
      <c r="R556" s="207"/>
      <c r="S556" s="207"/>
      <c r="T556" s="207"/>
      <c r="U556" s="207"/>
      <c r="V556" s="207"/>
      <c r="W556" s="207"/>
      <c r="X556" s="204" t="str">
        <f t="shared" si="17"/>
        <v/>
      </c>
      <c r="Y556" s="204"/>
      <c r="Z556" s="204"/>
      <c r="AA556" s="204"/>
      <c r="AB556" s="204"/>
      <c r="AC556" s="87"/>
      <c r="AD556" s="66"/>
      <c r="AE556" s="66"/>
      <c r="AF556" s="66"/>
      <c r="AG556" s="85"/>
      <c r="AH556" s="85"/>
      <c r="AI556" s="85"/>
      <c r="AJ556" s="85"/>
      <c r="AK556" s="88"/>
      <c r="AL556" s="88"/>
      <c r="AM556" s="85"/>
      <c r="AN556" s="85"/>
      <c r="AO556" s="85"/>
      <c r="AP556" s="85"/>
      <c r="AQ556" s="85"/>
      <c r="AR556" s="85"/>
      <c r="AS556" s="85"/>
      <c r="AT556" s="86"/>
      <c r="AU556" s="86"/>
      <c r="AV556" s="86"/>
      <c r="AW556" s="86"/>
      <c r="AX556" s="86"/>
      <c r="AY556" s="86"/>
      <c r="AZ556" s="86"/>
      <c r="BA556" s="86"/>
      <c r="BB556" s="86"/>
      <c r="BC556" s="86"/>
      <c r="BD556" s="86"/>
      <c r="BE556" s="86"/>
      <c r="BF556" s="86"/>
      <c r="BG556" s="86"/>
      <c r="BH556" s="86"/>
      <c r="BI556" s="86"/>
      <c r="BJ556" s="86"/>
      <c r="BK556" s="86"/>
      <c r="BL556" s="86"/>
      <c r="BM556" s="86"/>
      <c r="BN556" s="86"/>
      <c r="BO556" s="86"/>
      <c r="BP556" s="86"/>
      <c r="BQ556" s="86"/>
    </row>
    <row r="557" spans="1:69" s="67" customFormat="1" ht="18" customHeight="1" x14ac:dyDescent="0.2">
      <c r="A557" s="206" t="s">
        <v>57</v>
      </c>
      <c r="B557" s="206"/>
      <c r="C557" s="206"/>
      <c r="D557" s="206"/>
      <c r="E557" s="206"/>
      <c r="F557" s="207"/>
      <c r="G557" s="207"/>
      <c r="H557" s="207"/>
      <c r="I557" s="207"/>
      <c r="J557" s="207"/>
      <c r="K557" s="207"/>
      <c r="L557" s="207"/>
      <c r="M557" s="207"/>
      <c r="N557" s="207"/>
      <c r="O557" s="207"/>
      <c r="P557" s="207"/>
      <c r="Q557" s="207"/>
      <c r="R557" s="207"/>
      <c r="S557" s="207"/>
      <c r="T557" s="207"/>
      <c r="U557" s="207"/>
      <c r="V557" s="207"/>
      <c r="W557" s="207"/>
      <c r="X557" s="204" t="str">
        <f t="shared" si="17"/>
        <v/>
      </c>
      <c r="Y557" s="204"/>
      <c r="Z557" s="204"/>
      <c r="AA557" s="204"/>
      <c r="AB557" s="204"/>
      <c r="AC557" s="87"/>
      <c r="AD557" s="66"/>
      <c r="AE557" s="66"/>
      <c r="AF557" s="66"/>
      <c r="AG557" s="85"/>
      <c r="AH557" s="85"/>
      <c r="AI557" s="85"/>
      <c r="AJ557" s="85"/>
      <c r="AK557" s="88"/>
      <c r="AL557" s="88"/>
      <c r="AM557" s="85"/>
      <c r="AN557" s="85"/>
      <c r="AO557" s="85"/>
      <c r="AP557" s="85"/>
      <c r="AQ557" s="85"/>
      <c r="AR557" s="85"/>
      <c r="AS557" s="85"/>
      <c r="AT557" s="86"/>
      <c r="AU557" s="86"/>
      <c r="AV557" s="86"/>
      <c r="AW557" s="86"/>
      <c r="AX557" s="86"/>
      <c r="AY557" s="86"/>
      <c r="AZ557" s="86"/>
      <c r="BA557" s="86"/>
      <c r="BB557" s="86"/>
      <c r="BC557" s="86"/>
      <c r="BD557" s="86"/>
      <c r="BE557" s="86"/>
      <c r="BF557" s="86"/>
      <c r="BG557" s="86"/>
      <c r="BH557" s="86"/>
      <c r="BI557" s="86"/>
      <c r="BJ557" s="86"/>
      <c r="BK557" s="86"/>
      <c r="BL557" s="86"/>
      <c r="BM557" s="86"/>
      <c r="BN557" s="86"/>
      <c r="BO557" s="86"/>
      <c r="BP557" s="86"/>
      <c r="BQ557" s="86"/>
    </row>
    <row r="558" spans="1:69" s="67" customFormat="1" ht="18" customHeight="1" x14ac:dyDescent="0.2">
      <c r="A558" s="206" t="s">
        <v>58</v>
      </c>
      <c r="B558" s="206"/>
      <c r="C558" s="206"/>
      <c r="D558" s="206"/>
      <c r="E558" s="206"/>
      <c r="F558" s="207"/>
      <c r="G558" s="207"/>
      <c r="H558" s="207"/>
      <c r="I558" s="207"/>
      <c r="J558" s="207"/>
      <c r="K558" s="207"/>
      <c r="L558" s="207"/>
      <c r="M558" s="207"/>
      <c r="N558" s="207"/>
      <c r="O558" s="207"/>
      <c r="P558" s="207"/>
      <c r="Q558" s="207"/>
      <c r="R558" s="207"/>
      <c r="S558" s="207"/>
      <c r="T558" s="207"/>
      <c r="U558" s="207"/>
      <c r="V558" s="207"/>
      <c r="W558" s="207"/>
      <c r="X558" s="204" t="str">
        <f t="shared" si="17"/>
        <v/>
      </c>
      <c r="Y558" s="204"/>
      <c r="Z558" s="204"/>
      <c r="AA558" s="204"/>
      <c r="AB558" s="204"/>
      <c r="AC558" s="87"/>
      <c r="AD558" s="66"/>
      <c r="AE558" s="66"/>
      <c r="AF558" s="66"/>
      <c r="AG558" s="85"/>
      <c r="AH558" s="85"/>
      <c r="AI558" s="85"/>
      <c r="AJ558" s="85"/>
      <c r="AK558" s="88"/>
      <c r="AL558" s="88"/>
      <c r="AM558" s="85"/>
      <c r="AN558" s="85"/>
      <c r="AO558" s="85"/>
      <c r="AP558" s="85"/>
      <c r="AQ558" s="85"/>
      <c r="AR558" s="85"/>
      <c r="AS558" s="85"/>
      <c r="AT558" s="86"/>
      <c r="AU558" s="86"/>
      <c r="AV558" s="86"/>
      <c r="AW558" s="86"/>
      <c r="AX558" s="86"/>
      <c r="AY558" s="86"/>
      <c r="AZ558" s="86"/>
      <c r="BA558" s="86"/>
      <c r="BB558" s="86"/>
      <c r="BC558" s="86"/>
      <c r="BD558" s="86"/>
      <c r="BE558" s="86"/>
      <c r="BF558" s="86"/>
      <c r="BG558" s="86"/>
      <c r="BH558" s="86"/>
      <c r="BI558" s="86"/>
      <c r="BJ558" s="86"/>
      <c r="BK558" s="86"/>
      <c r="BL558" s="86"/>
      <c r="BM558" s="86"/>
      <c r="BN558" s="86"/>
      <c r="BO558" s="86"/>
      <c r="BP558" s="86"/>
      <c r="BQ558" s="86"/>
    </row>
    <row r="559" spans="1:69" s="67" customFormat="1" ht="18" customHeight="1" x14ac:dyDescent="0.2">
      <c r="A559" s="206" t="s">
        <v>59</v>
      </c>
      <c r="B559" s="206"/>
      <c r="C559" s="206"/>
      <c r="D559" s="206"/>
      <c r="E559" s="206"/>
      <c r="F559" s="207"/>
      <c r="G559" s="207"/>
      <c r="H559" s="207"/>
      <c r="I559" s="207"/>
      <c r="J559" s="207"/>
      <c r="K559" s="207"/>
      <c r="L559" s="207"/>
      <c r="M559" s="207"/>
      <c r="N559" s="207"/>
      <c r="O559" s="207"/>
      <c r="P559" s="207"/>
      <c r="Q559" s="207"/>
      <c r="R559" s="207"/>
      <c r="S559" s="207"/>
      <c r="T559" s="207"/>
      <c r="U559" s="207"/>
      <c r="V559" s="207"/>
      <c r="W559" s="207"/>
      <c r="X559" s="204" t="str">
        <f t="shared" si="17"/>
        <v/>
      </c>
      <c r="Y559" s="204"/>
      <c r="Z559" s="204"/>
      <c r="AA559" s="204"/>
      <c r="AB559" s="204"/>
      <c r="AC559" s="87"/>
      <c r="AD559" s="66"/>
      <c r="AE559" s="66"/>
      <c r="AF559" s="66"/>
      <c r="AG559" s="85"/>
      <c r="AH559" s="85"/>
      <c r="AI559" s="85"/>
      <c r="AJ559" s="85"/>
      <c r="AK559" s="88"/>
      <c r="AL559" s="88"/>
      <c r="AM559" s="85"/>
      <c r="AN559" s="85"/>
      <c r="AO559" s="85"/>
      <c r="AP559" s="85"/>
      <c r="AQ559" s="85"/>
      <c r="AR559" s="85"/>
      <c r="AS559" s="85"/>
      <c r="AT559" s="86"/>
      <c r="AU559" s="86"/>
      <c r="AV559" s="86"/>
      <c r="AW559" s="86"/>
      <c r="AX559" s="86"/>
      <c r="AY559" s="86"/>
      <c r="AZ559" s="86"/>
      <c r="BA559" s="86"/>
      <c r="BB559" s="86"/>
      <c r="BC559" s="86"/>
      <c r="BD559" s="86"/>
      <c r="BE559" s="86"/>
      <c r="BF559" s="86"/>
      <c r="BG559" s="86"/>
      <c r="BH559" s="86"/>
      <c r="BI559" s="86"/>
      <c r="BJ559" s="86"/>
      <c r="BK559" s="86"/>
      <c r="BL559" s="86"/>
      <c r="BM559" s="86"/>
      <c r="BN559" s="86"/>
      <c r="BO559" s="86"/>
      <c r="BP559" s="86"/>
      <c r="BQ559" s="86"/>
    </row>
    <row r="560" spans="1:69" s="67" customFormat="1" ht="18" customHeight="1" x14ac:dyDescent="0.2">
      <c r="A560" s="206" t="s">
        <v>60</v>
      </c>
      <c r="B560" s="206"/>
      <c r="C560" s="206"/>
      <c r="D560" s="206"/>
      <c r="E560" s="206"/>
      <c r="F560" s="207"/>
      <c r="G560" s="207"/>
      <c r="H560" s="207"/>
      <c r="I560" s="207"/>
      <c r="J560" s="207"/>
      <c r="K560" s="207"/>
      <c r="L560" s="207"/>
      <c r="M560" s="207"/>
      <c r="N560" s="207"/>
      <c r="O560" s="207"/>
      <c r="P560" s="207"/>
      <c r="Q560" s="207"/>
      <c r="R560" s="207"/>
      <c r="S560" s="207"/>
      <c r="T560" s="207"/>
      <c r="U560" s="207"/>
      <c r="V560" s="207"/>
      <c r="W560" s="207"/>
      <c r="X560" s="204" t="str">
        <f t="shared" si="17"/>
        <v/>
      </c>
      <c r="Y560" s="204"/>
      <c r="Z560" s="204"/>
      <c r="AA560" s="204"/>
      <c r="AB560" s="204"/>
      <c r="AC560" s="87"/>
      <c r="AD560" s="66"/>
      <c r="AE560" s="66"/>
      <c r="AF560" s="66"/>
      <c r="AG560" s="85"/>
      <c r="AH560" s="85"/>
      <c r="AI560" s="85"/>
      <c r="AJ560" s="85"/>
      <c r="AK560" s="88"/>
      <c r="AL560" s="88"/>
      <c r="AM560" s="85"/>
      <c r="AN560" s="85"/>
      <c r="AO560" s="85"/>
      <c r="AP560" s="85"/>
      <c r="AQ560" s="85"/>
      <c r="AR560" s="85"/>
      <c r="AS560" s="85"/>
      <c r="AT560" s="86"/>
      <c r="AU560" s="86"/>
      <c r="AV560" s="86"/>
      <c r="AW560" s="86"/>
      <c r="AX560" s="86"/>
      <c r="AY560" s="86"/>
      <c r="AZ560" s="86"/>
      <c r="BA560" s="86"/>
      <c r="BB560" s="86"/>
      <c r="BC560" s="86"/>
      <c r="BD560" s="86"/>
      <c r="BE560" s="86"/>
      <c r="BF560" s="86"/>
      <c r="BG560" s="86"/>
      <c r="BH560" s="86"/>
      <c r="BI560" s="86"/>
      <c r="BJ560" s="86"/>
      <c r="BK560" s="86"/>
      <c r="BL560" s="86"/>
      <c r="BM560" s="86"/>
      <c r="BN560" s="86"/>
      <c r="BO560" s="86"/>
      <c r="BP560" s="86"/>
      <c r="BQ560" s="86"/>
    </row>
    <row r="561" spans="1:69" s="67" customFormat="1" ht="18" customHeight="1" x14ac:dyDescent="0.2">
      <c r="A561" s="206" t="s">
        <v>61</v>
      </c>
      <c r="B561" s="206"/>
      <c r="C561" s="206"/>
      <c r="D561" s="206"/>
      <c r="E561" s="206"/>
      <c r="F561" s="207"/>
      <c r="G561" s="207"/>
      <c r="H561" s="207"/>
      <c r="I561" s="207"/>
      <c r="J561" s="207"/>
      <c r="K561" s="207"/>
      <c r="L561" s="207"/>
      <c r="M561" s="207"/>
      <c r="N561" s="207"/>
      <c r="O561" s="207"/>
      <c r="P561" s="207"/>
      <c r="Q561" s="207"/>
      <c r="R561" s="207"/>
      <c r="S561" s="207"/>
      <c r="T561" s="207"/>
      <c r="U561" s="207"/>
      <c r="V561" s="207"/>
      <c r="W561" s="207"/>
      <c r="X561" s="204" t="str">
        <f t="shared" si="17"/>
        <v/>
      </c>
      <c r="Y561" s="204"/>
      <c r="Z561" s="204"/>
      <c r="AA561" s="204"/>
      <c r="AB561" s="204"/>
      <c r="AC561" s="87"/>
      <c r="AD561" s="66"/>
      <c r="AE561" s="66"/>
      <c r="AF561" s="66"/>
      <c r="AG561" s="85"/>
      <c r="AH561" s="85"/>
      <c r="AI561" s="85"/>
      <c r="AJ561" s="85"/>
      <c r="AK561" s="88"/>
      <c r="AL561" s="88"/>
      <c r="AM561" s="85"/>
      <c r="AN561" s="85"/>
      <c r="AO561" s="85"/>
      <c r="AP561" s="85"/>
      <c r="AQ561" s="85"/>
      <c r="AR561" s="85"/>
      <c r="AS561" s="85"/>
      <c r="AT561" s="86"/>
      <c r="AU561" s="86"/>
      <c r="AV561" s="86"/>
      <c r="AW561" s="86"/>
      <c r="AX561" s="86"/>
      <c r="AY561" s="86"/>
      <c r="AZ561" s="86"/>
      <c r="BA561" s="86"/>
      <c r="BB561" s="86"/>
      <c r="BC561" s="86"/>
      <c r="BD561" s="86"/>
      <c r="BE561" s="86"/>
      <c r="BF561" s="86"/>
      <c r="BG561" s="86"/>
      <c r="BH561" s="86"/>
      <c r="BI561" s="86"/>
      <c r="BJ561" s="86"/>
      <c r="BK561" s="86"/>
      <c r="BL561" s="86"/>
      <c r="BM561" s="86"/>
      <c r="BN561" s="86"/>
      <c r="BO561" s="86"/>
      <c r="BP561" s="86"/>
      <c r="BQ561" s="86"/>
    </row>
    <row r="562" spans="1:69" s="67" customFormat="1" ht="18" customHeight="1" x14ac:dyDescent="0.2">
      <c r="A562" s="206" t="s">
        <v>62</v>
      </c>
      <c r="B562" s="206"/>
      <c r="C562" s="206"/>
      <c r="D562" s="206"/>
      <c r="E562" s="206"/>
      <c r="F562" s="207"/>
      <c r="G562" s="207"/>
      <c r="H562" s="207"/>
      <c r="I562" s="207"/>
      <c r="J562" s="207"/>
      <c r="K562" s="207"/>
      <c r="L562" s="207"/>
      <c r="M562" s="207"/>
      <c r="N562" s="207"/>
      <c r="O562" s="207"/>
      <c r="P562" s="207"/>
      <c r="Q562" s="207"/>
      <c r="R562" s="207"/>
      <c r="S562" s="207"/>
      <c r="T562" s="207"/>
      <c r="U562" s="207"/>
      <c r="V562" s="207"/>
      <c r="W562" s="207"/>
      <c r="X562" s="204" t="str">
        <f t="shared" si="17"/>
        <v/>
      </c>
      <c r="Y562" s="204"/>
      <c r="Z562" s="204"/>
      <c r="AA562" s="204"/>
      <c r="AB562" s="204"/>
      <c r="AC562" s="87"/>
      <c r="AD562" s="66"/>
      <c r="AE562" s="66"/>
      <c r="AF562" s="66"/>
      <c r="AG562" s="85"/>
      <c r="AH562" s="85"/>
      <c r="AI562" s="85"/>
      <c r="AJ562" s="85"/>
      <c r="AK562" s="88"/>
      <c r="AL562" s="88"/>
      <c r="AM562" s="85"/>
      <c r="AN562" s="85"/>
      <c r="AO562" s="85"/>
      <c r="AP562" s="85"/>
      <c r="AQ562" s="85"/>
      <c r="AR562" s="85"/>
      <c r="AS562" s="85"/>
      <c r="AT562" s="86"/>
      <c r="AU562" s="86"/>
      <c r="AV562" s="86"/>
      <c r="AW562" s="86"/>
      <c r="AX562" s="86"/>
      <c r="AY562" s="86"/>
      <c r="AZ562" s="86"/>
      <c r="BA562" s="86"/>
      <c r="BB562" s="86"/>
      <c r="BC562" s="86"/>
      <c r="BD562" s="86"/>
      <c r="BE562" s="86"/>
      <c r="BF562" s="86"/>
      <c r="BG562" s="86"/>
      <c r="BH562" s="86"/>
      <c r="BI562" s="86"/>
      <c r="BJ562" s="86"/>
      <c r="BK562" s="86"/>
      <c r="BL562" s="86"/>
      <c r="BM562" s="86"/>
      <c r="BN562" s="86"/>
      <c r="BO562" s="86"/>
      <c r="BP562" s="86"/>
      <c r="BQ562" s="86"/>
    </row>
    <row r="563" spans="1:69" s="67" customFormat="1" ht="18" customHeight="1" x14ac:dyDescent="0.2">
      <c r="A563" s="206" t="s">
        <v>63</v>
      </c>
      <c r="B563" s="206"/>
      <c r="C563" s="206"/>
      <c r="D563" s="206"/>
      <c r="E563" s="206"/>
      <c r="F563" s="207"/>
      <c r="G563" s="207"/>
      <c r="H563" s="207"/>
      <c r="I563" s="207"/>
      <c r="J563" s="207"/>
      <c r="K563" s="207"/>
      <c r="L563" s="207"/>
      <c r="M563" s="207"/>
      <c r="N563" s="207"/>
      <c r="O563" s="207"/>
      <c r="P563" s="207"/>
      <c r="Q563" s="207"/>
      <c r="R563" s="207"/>
      <c r="S563" s="207"/>
      <c r="T563" s="207"/>
      <c r="U563" s="207"/>
      <c r="V563" s="207"/>
      <c r="W563" s="207"/>
      <c r="X563" s="204" t="str">
        <f t="shared" si="17"/>
        <v/>
      </c>
      <c r="Y563" s="204"/>
      <c r="Z563" s="204"/>
      <c r="AA563" s="204"/>
      <c r="AB563" s="204"/>
      <c r="AC563" s="87"/>
      <c r="AD563" s="66"/>
      <c r="AE563" s="66"/>
      <c r="AF563" s="66"/>
      <c r="AG563" s="85"/>
      <c r="AH563" s="85"/>
      <c r="AI563" s="85"/>
      <c r="AJ563" s="85"/>
      <c r="AK563" s="88"/>
      <c r="AL563" s="88"/>
      <c r="AM563" s="85"/>
      <c r="AN563" s="85"/>
      <c r="AO563" s="85"/>
      <c r="AP563" s="85"/>
      <c r="AQ563" s="85"/>
      <c r="AR563" s="85"/>
      <c r="AS563" s="85"/>
      <c r="AT563" s="86"/>
      <c r="AU563" s="86"/>
      <c r="AV563" s="86"/>
      <c r="AW563" s="86"/>
      <c r="AX563" s="86"/>
      <c r="AY563" s="86"/>
      <c r="AZ563" s="86"/>
      <c r="BA563" s="86"/>
      <c r="BB563" s="86"/>
      <c r="BC563" s="86"/>
      <c r="BD563" s="86"/>
      <c r="BE563" s="86"/>
      <c r="BF563" s="86"/>
      <c r="BG563" s="86"/>
      <c r="BH563" s="86"/>
      <c r="BI563" s="86"/>
      <c r="BJ563" s="86"/>
      <c r="BK563" s="86"/>
      <c r="BL563" s="86"/>
      <c r="BM563" s="86"/>
      <c r="BN563" s="86"/>
      <c r="BO563" s="86"/>
      <c r="BP563" s="86"/>
      <c r="BQ563" s="86"/>
    </row>
    <row r="564" spans="1:69" s="67" customFormat="1" ht="18" customHeight="1" x14ac:dyDescent="0.2">
      <c r="A564" s="206" t="s">
        <v>64</v>
      </c>
      <c r="B564" s="206"/>
      <c r="C564" s="206"/>
      <c r="D564" s="206"/>
      <c r="E564" s="206"/>
      <c r="F564" s="207"/>
      <c r="G564" s="207"/>
      <c r="H564" s="207"/>
      <c r="I564" s="207"/>
      <c r="J564" s="207"/>
      <c r="K564" s="207"/>
      <c r="L564" s="207"/>
      <c r="M564" s="207"/>
      <c r="N564" s="207"/>
      <c r="O564" s="207"/>
      <c r="P564" s="207"/>
      <c r="Q564" s="207"/>
      <c r="R564" s="207"/>
      <c r="S564" s="207"/>
      <c r="T564" s="207"/>
      <c r="U564" s="207"/>
      <c r="V564" s="207"/>
      <c r="W564" s="207"/>
      <c r="X564" s="204" t="str">
        <f t="shared" si="17"/>
        <v/>
      </c>
      <c r="Y564" s="204"/>
      <c r="Z564" s="204"/>
      <c r="AA564" s="204"/>
      <c r="AB564" s="204"/>
      <c r="AC564" s="87"/>
      <c r="AD564" s="66"/>
      <c r="AE564" s="66"/>
      <c r="AF564" s="66"/>
      <c r="AG564" s="85"/>
      <c r="AH564" s="85"/>
      <c r="AI564" s="85"/>
      <c r="AJ564" s="85"/>
      <c r="AK564" s="88"/>
      <c r="AL564" s="88"/>
      <c r="AM564" s="85"/>
      <c r="AN564" s="85"/>
      <c r="AO564" s="85"/>
      <c r="AP564" s="85"/>
      <c r="AQ564" s="85"/>
      <c r="AR564" s="85"/>
      <c r="AS564" s="85"/>
      <c r="AT564" s="86"/>
      <c r="AU564" s="86"/>
      <c r="AV564" s="86"/>
      <c r="AW564" s="86"/>
      <c r="AX564" s="86"/>
      <c r="AY564" s="86"/>
      <c r="AZ564" s="86"/>
      <c r="BA564" s="86"/>
      <c r="BB564" s="86"/>
      <c r="BC564" s="86"/>
      <c r="BD564" s="86"/>
      <c r="BE564" s="86"/>
      <c r="BF564" s="86"/>
      <c r="BG564" s="86"/>
      <c r="BH564" s="86"/>
      <c r="BI564" s="86"/>
      <c r="BJ564" s="86"/>
      <c r="BK564" s="86"/>
      <c r="BL564" s="86"/>
      <c r="BM564" s="86"/>
      <c r="BN564" s="86"/>
      <c r="BO564" s="86"/>
      <c r="BP564" s="86"/>
      <c r="BQ564" s="86"/>
    </row>
    <row r="565" spans="1:69" s="67" customFormat="1" ht="18" customHeight="1" x14ac:dyDescent="0.2">
      <c r="A565" s="206" t="s">
        <v>65</v>
      </c>
      <c r="B565" s="206"/>
      <c r="C565" s="206"/>
      <c r="D565" s="206"/>
      <c r="E565" s="206"/>
      <c r="F565" s="207"/>
      <c r="G565" s="207"/>
      <c r="H565" s="207"/>
      <c r="I565" s="207"/>
      <c r="J565" s="207"/>
      <c r="K565" s="207"/>
      <c r="L565" s="207"/>
      <c r="M565" s="207"/>
      <c r="N565" s="207"/>
      <c r="O565" s="207"/>
      <c r="P565" s="207"/>
      <c r="Q565" s="207"/>
      <c r="R565" s="207"/>
      <c r="S565" s="207"/>
      <c r="T565" s="207"/>
      <c r="U565" s="207"/>
      <c r="V565" s="207"/>
      <c r="W565" s="207"/>
      <c r="X565" s="204" t="str">
        <f t="shared" si="17"/>
        <v/>
      </c>
      <c r="Y565" s="204"/>
      <c r="Z565" s="204"/>
      <c r="AA565" s="204"/>
      <c r="AB565" s="204"/>
      <c r="AC565" s="87"/>
      <c r="AD565" s="66"/>
      <c r="AE565" s="66"/>
      <c r="AF565" s="66"/>
      <c r="AG565" s="85"/>
      <c r="AH565" s="85"/>
      <c r="AI565" s="85"/>
      <c r="AJ565" s="85"/>
      <c r="AK565" s="88"/>
      <c r="AL565" s="88"/>
      <c r="AM565" s="85"/>
      <c r="AN565" s="85"/>
      <c r="AO565" s="85"/>
      <c r="AP565" s="85"/>
      <c r="AQ565" s="85"/>
      <c r="AR565" s="85"/>
      <c r="AS565" s="85"/>
      <c r="AT565" s="86"/>
      <c r="AU565" s="86"/>
      <c r="AV565" s="86"/>
      <c r="AW565" s="86"/>
      <c r="AX565" s="86"/>
      <c r="AY565" s="86"/>
      <c r="AZ565" s="86"/>
      <c r="BA565" s="86"/>
      <c r="BB565" s="86"/>
      <c r="BC565" s="86"/>
      <c r="BD565" s="86"/>
      <c r="BE565" s="86"/>
      <c r="BF565" s="86"/>
      <c r="BG565" s="86"/>
      <c r="BH565" s="86"/>
      <c r="BI565" s="86"/>
      <c r="BJ565" s="86"/>
      <c r="BK565" s="86"/>
      <c r="BL565" s="86"/>
      <c r="BM565" s="86"/>
      <c r="BN565" s="86"/>
      <c r="BO565" s="86"/>
      <c r="BP565" s="86"/>
      <c r="BQ565" s="86"/>
    </row>
    <row r="566" spans="1:69" s="67" customFormat="1" ht="18" customHeight="1" x14ac:dyDescent="0.2">
      <c r="A566" s="203" t="s">
        <v>66</v>
      </c>
      <c r="B566" s="203"/>
      <c r="C566" s="203"/>
      <c r="D566" s="203"/>
      <c r="E566" s="203"/>
      <c r="F566" s="203"/>
      <c r="G566" s="203"/>
      <c r="H566" s="203"/>
      <c r="I566" s="203"/>
      <c r="J566" s="203"/>
      <c r="K566" s="203"/>
      <c r="L566" s="203"/>
      <c r="M566" s="203"/>
      <c r="N566" s="203"/>
      <c r="O566" s="203"/>
      <c r="P566" s="203"/>
      <c r="Q566" s="203"/>
      <c r="R566" s="203"/>
      <c r="S566" s="203"/>
      <c r="T566" s="203"/>
      <c r="U566" s="203"/>
      <c r="V566" s="203"/>
      <c r="W566" s="203"/>
      <c r="X566" s="204" t="str">
        <f>IF(SUM(X554:AB565)=0,"",SUM(X554:AB565))</f>
        <v/>
      </c>
      <c r="Y566" s="204"/>
      <c r="Z566" s="204"/>
      <c r="AA566" s="204"/>
      <c r="AB566" s="204"/>
      <c r="AC566" s="89"/>
      <c r="AD566" s="66"/>
      <c r="AE566" s="66"/>
      <c r="AF566" s="66"/>
      <c r="AK566" s="90"/>
      <c r="AL566" s="90"/>
      <c r="AM566" s="90"/>
      <c r="AN566" s="90"/>
    </row>
    <row r="567" spans="1:69" s="67" customFormat="1" ht="18" customHeight="1" x14ac:dyDescent="0.2">
      <c r="A567" s="203" t="s">
        <v>87</v>
      </c>
      <c r="B567" s="203"/>
      <c r="C567" s="203"/>
      <c r="D567" s="203"/>
      <c r="E567" s="203"/>
      <c r="F567" s="203"/>
      <c r="G567" s="203"/>
      <c r="H567" s="203"/>
      <c r="I567" s="203"/>
      <c r="J567" s="203"/>
      <c r="K567" s="203"/>
      <c r="L567" s="203"/>
      <c r="M567" s="203"/>
      <c r="N567" s="203"/>
      <c r="O567" s="203"/>
      <c r="P567" s="203"/>
      <c r="Q567" s="203"/>
      <c r="R567" s="203"/>
      <c r="S567" s="203"/>
      <c r="T567" s="203"/>
      <c r="U567" s="203"/>
      <c r="V567" s="203"/>
      <c r="W567" s="203"/>
      <c r="X567" s="204" t="str">
        <f>IFERROR(ROUND(X566*0.22,2),"")</f>
        <v/>
      </c>
      <c r="Y567" s="204"/>
      <c r="Z567" s="204"/>
      <c r="AA567" s="204"/>
      <c r="AB567" s="204"/>
      <c r="AC567" s="89"/>
      <c r="AD567" s="66"/>
      <c r="AE567" s="66"/>
      <c r="AF567" s="66"/>
      <c r="AG567" s="90"/>
      <c r="AH567" s="90"/>
      <c r="AI567" s="90"/>
      <c r="AJ567" s="90"/>
    </row>
    <row r="568" spans="1:69" s="67" customFormat="1" ht="18" customHeight="1" x14ac:dyDescent="0.2">
      <c r="A568" s="203" t="s">
        <v>67</v>
      </c>
      <c r="B568" s="203"/>
      <c r="C568" s="203"/>
      <c r="D568" s="203"/>
      <c r="E568" s="203"/>
      <c r="F568" s="203"/>
      <c r="G568" s="203"/>
      <c r="H568" s="203"/>
      <c r="I568" s="203"/>
      <c r="J568" s="203"/>
      <c r="K568" s="203"/>
      <c r="L568" s="203"/>
      <c r="M568" s="203"/>
      <c r="N568" s="203"/>
      <c r="O568" s="203"/>
      <c r="P568" s="203"/>
      <c r="Q568" s="203"/>
      <c r="R568" s="203"/>
      <c r="S568" s="203"/>
      <c r="T568" s="203"/>
      <c r="U568" s="203"/>
      <c r="V568" s="203"/>
      <c r="W568" s="203"/>
      <c r="X568" s="204" t="str">
        <f>IFERROR(ROUND(X566*0.01,2),"")</f>
        <v/>
      </c>
      <c r="Y568" s="204"/>
      <c r="Z568" s="204"/>
      <c r="AA568" s="204"/>
      <c r="AB568" s="204"/>
      <c r="AC568" s="89"/>
      <c r="AD568" s="66"/>
      <c r="AE568" s="66"/>
      <c r="AF568" s="66"/>
      <c r="AG568" s="90"/>
      <c r="AH568" s="90"/>
      <c r="AI568" s="90"/>
      <c r="AJ568" s="90"/>
      <c r="AK568" s="90"/>
      <c r="AL568" s="90"/>
      <c r="AM568" s="90"/>
      <c r="AN568" s="90"/>
      <c r="AO568" s="90"/>
    </row>
    <row r="569" spans="1:69" s="67" customFormat="1" ht="18" customHeight="1" x14ac:dyDescent="0.2">
      <c r="A569" s="203" t="s">
        <v>33</v>
      </c>
      <c r="B569" s="203"/>
      <c r="C569" s="203"/>
      <c r="D569" s="203"/>
      <c r="E569" s="203"/>
      <c r="F569" s="203"/>
      <c r="G569" s="203"/>
      <c r="H569" s="203"/>
      <c r="I569" s="203"/>
      <c r="J569" s="203"/>
      <c r="K569" s="203"/>
      <c r="L569" s="203"/>
      <c r="M569" s="203"/>
      <c r="N569" s="203"/>
      <c r="O569" s="203"/>
      <c r="P569" s="203"/>
      <c r="Q569" s="203"/>
      <c r="R569" s="203"/>
      <c r="S569" s="203"/>
      <c r="T569" s="203"/>
      <c r="U569" s="203"/>
      <c r="V569" s="203"/>
      <c r="W569" s="203"/>
      <c r="X569" s="204" t="str">
        <f>IF(SUM(X566:AB568)=0,"",SUM(X566:AB568))</f>
        <v/>
      </c>
      <c r="Y569" s="204"/>
      <c r="Z569" s="204"/>
      <c r="AA569" s="204"/>
      <c r="AB569" s="204"/>
      <c r="AC569" s="89"/>
      <c r="AD569" s="66"/>
      <c r="AE569" s="66"/>
      <c r="AF569" s="66"/>
      <c r="AG569" s="90"/>
      <c r="AH569" s="90"/>
      <c r="AI569" s="90"/>
      <c r="AJ569" s="90"/>
      <c r="AK569" s="90"/>
      <c r="AL569" s="90"/>
      <c r="AM569" s="90"/>
      <c r="AN569" s="90"/>
      <c r="AO569" s="90"/>
    </row>
    <row r="570" spans="1:69" ht="18" customHeight="1" x14ac:dyDescent="0.2">
      <c r="A570" s="205" t="str">
        <f>"Gesamtsumme "&amp;Finanzierungsplan!I48&amp;" bis "&amp;Finanzierungsplan!S48</f>
        <v>Gesamtsumme 2026 bis 2028</v>
      </c>
      <c r="B570" s="205"/>
      <c r="C570" s="205"/>
      <c r="D570" s="205"/>
      <c r="E570" s="205"/>
      <c r="F570" s="205"/>
      <c r="G570" s="205"/>
      <c r="H570" s="205"/>
      <c r="I570" s="205"/>
      <c r="J570" s="205"/>
      <c r="K570" s="205"/>
      <c r="L570" s="205"/>
      <c r="M570" s="205"/>
      <c r="N570" s="205"/>
      <c r="O570" s="205"/>
      <c r="P570" s="205"/>
      <c r="Q570" s="205"/>
      <c r="R570" s="205"/>
      <c r="S570" s="205"/>
      <c r="T570" s="205"/>
      <c r="U570" s="205"/>
      <c r="V570" s="205"/>
      <c r="W570" s="205"/>
      <c r="X570" s="204" t="str">
        <f>IF(SUM(X569,X547,X525)=0,"",IFERROR(ROUND(SUM(X569,X547,X525),2),""))</f>
        <v/>
      </c>
      <c r="Y570" s="204"/>
      <c r="Z570" s="204"/>
      <c r="AA570" s="204"/>
      <c r="AB570" s="204"/>
      <c r="AC570" s="82"/>
      <c r="AD570" s="82"/>
    </row>
    <row r="571" spans="1:69" ht="9" customHeight="1" x14ac:dyDescent="0.2">
      <c r="A571" s="92"/>
      <c r="B571" s="82"/>
      <c r="C571" s="82"/>
      <c r="D571" s="82"/>
      <c r="E571" s="82"/>
      <c r="F571" s="82"/>
      <c r="G571" s="82"/>
      <c r="H571" s="82"/>
      <c r="I571" s="82"/>
      <c r="J571" s="82"/>
      <c r="K571" s="82"/>
      <c r="L571" s="82"/>
      <c r="M571" s="82"/>
      <c r="N571" s="82"/>
      <c r="O571" s="82"/>
      <c r="P571" s="82"/>
      <c r="Q571" s="82"/>
      <c r="R571" s="82"/>
      <c r="S571" s="92"/>
      <c r="T571" s="82"/>
      <c r="V571" s="82"/>
      <c r="W571" s="82"/>
      <c r="X571" s="82"/>
      <c r="Y571" s="82"/>
      <c r="Z571" s="82"/>
      <c r="AA571" s="82"/>
      <c r="AB571" s="82"/>
      <c r="AC571" s="82"/>
      <c r="AD571" s="82"/>
    </row>
    <row r="572" spans="1:69" ht="15" customHeight="1" x14ac:dyDescent="0.2">
      <c r="A572" s="92" t="s">
        <v>75</v>
      </c>
      <c r="B572" s="82"/>
      <c r="C572" s="82"/>
      <c r="D572" s="82"/>
      <c r="E572" s="82"/>
      <c r="F572" s="82"/>
      <c r="G572" s="82"/>
      <c r="H572" s="82"/>
      <c r="I572" s="82"/>
      <c r="J572" s="82"/>
      <c r="K572" s="82"/>
      <c r="L572" s="82"/>
      <c r="M572" s="82"/>
      <c r="N572" s="82"/>
      <c r="O572" s="82"/>
      <c r="P572" s="82"/>
      <c r="Q572" s="82"/>
      <c r="R572" s="82"/>
      <c r="T572" s="82"/>
      <c r="V572" s="82"/>
      <c r="W572" s="82"/>
      <c r="X572" s="82"/>
      <c r="Y572" s="82"/>
      <c r="Z572" s="82"/>
      <c r="AA572" s="82"/>
      <c r="AB572" s="93" t="s">
        <v>76</v>
      </c>
      <c r="AC572" s="82"/>
      <c r="AD572" s="82"/>
    </row>
    <row r="573" spans="1:69" ht="15" customHeight="1" x14ac:dyDescent="0.2">
      <c r="A573" s="92"/>
      <c r="B573" s="82"/>
      <c r="C573" s="82"/>
      <c r="D573" s="82"/>
      <c r="E573" s="82"/>
      <c r="F573" s="82"/>
      <c r="G573" s="82"/>
      <c r="H573" s="82"/>
      <c r="I573" s="82"/>
      <c r="J573" s="82"/>
      <c r="K573" s="82"/>
      <c r="L573" s="82"/>
      <c r="M573" s="82"/>
      <c r="N573" s="82"/>
      <c r="O573" s="82"/>
      <c r="P573" s="82"/>
      <c r="Q573" s="82"/>
      <c r="R573" s="82"/>
      <c r="S573" s="92"/>
      <c r="T573" s="82"/>
      <c r="V573" s="82"/>
      <c r="W573" s="82"/>
      <c r="X573" s="82"/>
      <c r="Y573" s="82"/>
      <c r="Z573" s="82"/>
      <c r="AA573" s="82"/>
      <c r="AB573" s="82"/>
      <c r="AC573" s="82"/>
      <c r="AD573" s="82"/>
    </row>
    <row r="574" spans="1:69" ht="15" customHeight="1" x14ac:dyDescent="0.2">
      <c r="A574" s="203" t="s">
        <v>145</v>
      </c>
      <c r="B574" s="203"/>
      <c r="C574" s="203"/>
      <c r="D574" s="203"/>
      <c r="E574" s="203"/>
      <c r="F574" s="187" t="str">
        <f>IF(Gesamtübersicht!$B$8="","",Gesamtübersicht!$B$8)</f>
        <v/>
      </c>
      <c r="G574" s="187"/>
      <c r="H574" s="187"/>
      <c r="I574" s="187"/>
      <c r="J574" s="187"/>
      <c r="K574" s="187"/>
      <c r="L574" s="187"/>
      <c r="M574" s="187"/>
      <c r="N574" s="187"/>
      <c r="O574" s="187"/>
      <c r="P574" s="187"/>
      <c r="Q574" s="187"/>
      <c r="R574" s="187"/>
      <c r="S574" s="187"/>
      <c r="T574" s="187"/>
      <c r="U574" s="187"/>
      <c r="V574" s="187"/>
      <c r="W574" s="187"/>
      <c r="X574" s="187"/>
      <c r="Y574" s="187"/>
      <c r="Z574" s="187"/>
      <c r="AA574" s="187"/>
      <c r="AB574" s="187"/>
    </row>
    <row r="575" spans="1:69" ht="15" customHeight="1" x14ac:dyDescent="0.2">
      <c r="A575" s="203" t="s">
        <v>142</v>
      </c>
      <c r="B575" s="203"/>
      <c r="C575" s="203"/>
      <c r="D575" s="203"/>
      <c r="E575" s="203"/>
      <c r="F575" s="186" t="str">
        <f>IF(Gesamtübersicht!$B$9="","",Gesamtübersicht!$B$9)</f>
        <v/>
      </c>
      <c r="G575" s="186"/>
      <c r="H575" s="186"/>
      <c r="I575" s="186"/>
      <c r="J575" s="186"/>
      <c r="K575" s="186"/>
      <c r="L575" s="186"/>
      <c r="M575" s="186"/>
      <c r="N575" s="186"/>
      <c r="O575" s="186"/>
      <c r="P575" s="186"/>
      <c r="Q575" s="186"/>
      <c r="R575" s="186"/>
      <c r="S575" s="186"/>
      <c r="T575" s="186"/>
      <c r="U575" s="186"/>
      <c r="V575" s="186"/>
      <c r="W575" s="186"/>
      <c r="X575" s="186"/>
      <c r="Y575" s="186"/>
      <c r="Z575" s="186"/>
      <c r="AA575" s="186"/>
      <c r="AB575" s="186"/>
    </row>
    <row r="576" spans="1:69" ht="15" customHeight="1" x14ac:dyDescent="0.2">
      <c r="A576" s="83"/>
      <c r="B576" s="83"/>
      <c r="C576" s="83"/>
      <c r="D576" s="83"/>
      <c r="E576" s="83"/>
      <c r="F576" s="96"/>
      <c r="G576" s="96"/>
      <c r="H576" s="96"/>
      <c r="I576" s="96"/>
      <c r="J576" s="96"/>
      <c r="K576" s="96"/>
      <c r="L576" s="96"/>
      <c r="M576" s="96"/>
      <c r="N576" s="96"/>
      <c r="O576" s="96"/>
      <c r="P576" s="96"/>
      <c r="Q576" s="96"/>
      <c r="R576" s="96"/>
      <c r="S576" s="96"/>
      <c r="T576" s="96"/>
      <c r="U576" s="96"/>
      <c r="V576" s="96"/>
      <c r="W576" s="96"/>
      <c r="X576" s="96"/>
      <c r="Y576" s="96"/>
      <c r="Z576" s="96"/>
      <c r="AA576" s="96"/>
      <c r="AB576" s="96"/>
    </row>
    <row r="577" spans="1:32" ht="18" customHeight="1" x14ac:dyDescent="0.2">
      <c r="A577" s="97" t="s">
        <v>50</v>
      </c>
    </row>
    <row r="578" spans="1:32" ht="17.100000000000001" customHeight="1" x14ac:dyDescent="0.2">
      <c r="A578" s="217" t="s">
        <v>1</v>
      </c>
      <c r="B578" s="217"/>
      <c r="C578" s="217"/>
      <c r="D578" s="217"/>
      <c r="E578" s="217"/>
      <c r="F578" s="217"/>
      <c r="G578" s="217"/>
      <c r="H578" s="217"/>
      <c r="I578" s="217"/>
      <c r="J578" s="217"/>
      <c r="K578" s="217"/>
      <c r="L578" s="217"/>
      <c r="M578" s="217"/>
      <c r="N578" s="217"/>
      <c r="O578" s="217"/>
      <c r="P578" s="217"/>
      <c r="Q578" s="217"/>
      <c r="R578" s="217"/>
      <c r="S578" s="217"/>
      <c r="T578" s="217"/>
      <c r="U578" s="217"/>
      <c r="V578" s="217"/>
      <c r="W578" s="217"/>
      <c r="X578" s="217"/>
      <c r="Y578" s="217"/>
      <c r="Z578" s="217"/>
      <c r="AA578" s="217"/>
      <c r="AB578" s="217"/>
    </row>
    <row r="579" spans="1:32" ht="9" customHeight="1" x14ac:dyDescent="0.2"/>
    <row r="580" spans="1:32" s="67" customFormat="1" ht="18" customHeight="1" x14ac:dyDescent="0.2">
      <c r="B580" s="213" t="s">
        <v>11</v>
      </c>
      <c r="C580" s="213"/>
      <c r="D580" s="213"/>
      <c r="E580" s="213"/>
      <c r="F580" s="213"/>
      <c r="G580" s="213"/>
      <c r="H580" s="213"/>
      <c r="I580" s="213"/>
      <c r="J580" s="213"/>
      <c r="K580" s="213"/>
      <c r="L580" s="213"/>
      <c r="M580" s="218"/>
      <c r="N580" s="218"/>
      <c r="O580" s="218"/>
      <c r="P580" s="218"/>
      <c r="Q580" s="218"/>
      <c r="R580" s="218"/>
      <c r="S580" s="218"/>
      <c r="T580" s="218"/>
      <c r="U580" s="218"/>
      <c r="V580" s="218"/>
      <c r="W580" s="218"/>
      <c r="X580" s="218"/>
      <c r="AD580" s="66"/>
      <c r="AE580" s="66"/>
      <c r="AF580" s="66"/>
    </row>
    <row r="581" spans="1:32" s="67" customFormat="1" ht="18" customHeight="1" x14ac:dyDescent="0.2">
      <c r="B581" s="224" t="s">
        <v>44</v>
      </c>
      <c r="C581" s="224"/>
      <c r="D581" s="224"/>
      <c r="E581" s="224"/>
      <c r="F581" s="224"/>
      <c r="G581" s="224"/>
      <c r="H581" s="224"/>
      <c r="I581" s="224"/>
      <c r="J581" s="224"/>
      <c r="K581" s="224"/>
      <c r="L581" s="224"/>
      <c r="M581" s="3"/>
      <c r="N581" s="74"/>
      <c r="O581" s="74"/>
      <c r="P581" s="74"/>
      <c r="Q581" s="74"/>
      <c r="R581" s="74"/>
      <c r="S581" s="74"/>
      <c r="T581" s="74"/>
      <c r="U581" s="74"/>
      <c r="V581" s="74"/>
      <c r="W581" s="74"/>
      <c r="X581" s="74"/>
      <c r="AD581" s="66"/>
      <c r="AE581" s="66"/>
      <c r="AF581" s="66"/>
    </row>
    <row r="582" spans="1:32" ht="9" customHeight="1" x14ac:dyDescent="0.2"/>
    <row r="583" spans="1:32" ht="17.100000000000001" customHeight="1" x14ac:dyDescent="0.2">
      <c r="A583" s="217" t="s">
        <v>46</v>
      </c>
      <c r="B583" s="217"/>
      <c r="C583" s="217"/>
      <c r="D583" s="217"/>
      <c r="E583" s="217"/>
      <c r="F583" s="217"/>
      <c r="G583" s="217"/>
      <c r="H583" s="217"/>
      <c r="I583" s="217"/>
      <c r="J583" s="217"/>
      <c r="K583" s="217"/>
      <c r="L583" s="217"/>
      <c r="M583" s="217"/>
      <c r="N583" s="217"/>
      <c r="O583" s="217"/>
      <c r="P583" s="217"/>
      <c r="Q583" s="217"/>
      <c r="R583" s="217"/>
      <c r="S583" s="217"/>
      <c r="T583" s="217"/>
      <c r="U583" s="217"/>
      <c r="V583" s="217"/>
      <c r="W583" s="217"/>
      <c r="X583" s="217"/>
      <c r="Y583" s="217"/>
      <c r="Z583" s="217"/>
      <c r="AA583" s="217"/>
      <c r="AB583" s="217"/>
    </row>
    <row r="584" spans="1:32" ht="9" customHeight="1" x14ac:dyDescent="0.2">
      <c r="B584" s="75"/>
      <c r="C584" s="75"/>
      <c r="D584" s="75"/>
      <c r="E584" s="75"/>
      <c r="F584" s="75"/>
      <c r="G584" s="75"/>
      <c r="H584" s="75"/>
      <c r="I584" s="75"/>
      <c r="J584" s="75"/>
      <c r="K584" s="75"/>
    </row>
    <row r="585" spans="1:32" s="67" customFormat="1" ht="18" customHeight="1" x14ac:dyDescent="0.2">
      <c r="B585" s="213" t="s">
        <v>9</v>
      </c>
      <c r="C585" s="213"/>
      <c r="D585" s="213"/>
      <c r="E585" s="213"/>
      <c r="F585" s="213"/>
      <c r="G585" s="213"/>
      <c r="H585" s="213"/>
      <c r="I585" s="213"/>
      <c r="J585" s="213"/>
      <c r="K585" s="213"/>
      <c r="L585" s="213"/>
      <c r="M585" s="214"/>
      <c r="N585" s="214"/>
      <c r="O585" s="214"/>
      <c r="P585" s="214"/>
      <c r="Q585" s="214"/>
      <c r="R585" s="214"/>
      <c r="S585" s="214"/>
      <c r="T585" s="214"/>
      <c r="U585" s="214"/>
      <c r="V585" s="214"/>
      <c r="W585" s="214"/>
      <c r="X585" s="214"/>
      <c r="AD585" s="66"/>
      <c r="AE585" s="66"/>
      <c r="AF585" s="66"/>
    </row>
    <row r="586" spans="1:32" s="67" customFormat="1" ht="18" customHeight="1" x14ac:dyDescent="0.2">
      <c r="B586" s="215" t="s">
        <v>52</v>
      </c>
      <c r="C586" s="215"/>
      <c r="D586" s="215"/>
      <c r="E586" s="215"/>
      <c r="F586" s="215"/>
      <c r="G586" s="215"/>
      <c r="H586" s="215"/>
      <c r="I586" s="215"/>
      <c r="J586" s="215"/>
      <c r="K586" s="215"/>
      <c r="L586" s="215"/>
      <c r="M586" s="207"/>
      <c r="N586" s="207"/>
      <c r="O586" s="207"/>
      <c r="P586" s="207"/>
      <c r="Q586" s="207"/>
      <c r="R586" s="207"/>
      <c r="S586" s="207"/>
      <c r="T586" s="207"/>
      <c r="U586" s="207"/>
      <c r="V586" s="207"/>
      <c r="W586" s="207"/>
      <c r="X586" s="207"/>
      <c r="AD586" s="66"/>
      <c r="AE586" s="66"/>
      <c r="AF586" s="66"/>
    </row>
    <row r="587" spans="1:32" s="67" customFormat="1" ht="18" customHeight="1" x14ac:dyDescent="0.2">
      <c r="B587" s="215" t="s">
        <v>53</v>
      </c>
      <c r="C587" s="215"/>
      <c r="D587" s="215"/>
      <c r="E587" s="215"/>
      <c r="F587" s="215"/>
      <c r="G587" s="215"/>
      <c r="H587" s="215"/>
      <c r="I587" s="215"/>
      <c r="J587" s="215"/>
      <c r="K587" s="215"/>
      <c r="L587" s="215"/>
      <c r="M587" s="207"/>
      <c r="N587" s="207"/>
      <c r="O587" s="207"/>
      <c r="P587" s="207"/>
      <c r="Q587" s="207"/>
      <c r="R587" s="207"/>
      <c r="S587" s="207"/>
      <c r="T587" s="207"/>
      <c r="U587" s="207"/>
      <c r="V587" s="207"/>
      <c r="W587" s="207"/>
      <c r="X587" s="207"/>
      <c r="AD587" s="66"/>
      <c r="AE587" s="66"/>
      <c r="AF587" s="66"/>
    </row>
    <row r="588" spans="1:32" s="67" customFormat="1" ht="18" customHeight="1" x14ac:dyDescent="0.2">
      <c r="B588" s="213" t="s">
        <v>38</v>
      </c>
      <c r="C588" s="213"/>
      <c r="D588" s="213"/>
      <c r="E588" s="213"/>
      <c r="F588" s="213"/>
      <c r="G588" s="213"/>
      <c r="H588" s="213"/>
      <c r="I588" s="213"/>
      <c r="J588" s="213"/>
      <c r="K588" s="213"/>
      <c r="L588" s="213"/>
      <c r="M588" s="216"/>
      <c r="N588" s="216"/>
      <c r="O588" s="216"/>
      <c r="P588" s="216"/>
      <c r="Q588" s="216"/>
      <c r="R588" s="216"/>
      <c r="S588" s="216"/>
      <c r="T588" s="216"/>
      <c r="U588" s="216"/>
      <c r="V588" s="216"/>
      <c r="W588" s="216"/>
      <c r="X588" s="216"/>
      <c r="AD588" s="66"/>
      <c r="AE588" s="66"/>
      <c r="AF588" s="66"/>
    </row>
    <row r="589" spans="1:32" ht="9" customHeight="1" x14ac:dyDescent="0.2">
      <c r="B589" s="76"/>
      <c r="C589" s="76"/>
      <c r="D589" s="76"/>
      <c r="E589" s="76"/>
      <c r="F589" s="76"/>
      <c r="G589" s="76"/>
      <c r="H589" s="76"/>
      <c r="I589" s="76"/>
      <c r="J589" s="76"/>
      <c r="K589" s="76"/>
      <c r="L589" s="76"/>
      <c r="M589" s="77"/>
      <c r="N589" s="77"/>
      <c r="O589" s="77"/>
      <c r="P589" s="77"/>
      <c r="Q589" s="77"/>
      <c r="R589" s="77"/>
      <c r="S589" s="77"/>
      <c r="T589" s="77"/>
      <c r="U589" s="77"/>
      <c r="V589" s="77"/>
      <c r="W589" s="77"/>
      <c r="X589" s="77"/>
    </row>
    <row r="590" spans="1:32" ht="17.100000000000001" customHeight="1" x14ac:dyDescent="0.2">
      <c r="A590" s="217" t="s">
        <v>10</v>
      </c>
      <c r="B590" s="217"/>
      <c r="C590" s="217"/>
      <c r="D590" s="217"/>
      <c r="E590" s="217"/>
      <c r="F590" s="217"/>
      <c r="G590" s="217"/>
      <c r="H590" s="217"/>
      <c r="I590" s="217"/>
      <c r="J590" s="217"/>
      <c r="K590" s="217"/>
      <c r="L590" s="217"/>
      <c r="M590" s="217"/>
      <c r="N590" s="217"/>
      <c r="O590" s="217"/>
      <c r="P590" s="217"/>
      <c r="Q590" s="217"/>
      <c r="R590" s="217"/>
      <c r="S590" s="217"/>
      <c r="T590" s="217"/>
      <c r="U590" s="217"/>
      <c r="V590" s="217"/>
      <c r="W590" s="217"/>
      <c r="X590" s="217"/>
      <c r="Y590" s="217"/>
      <c r="Z590" s="217"/>
      <c r="AA590" s="217"/>
      <c r="AB590" s="217"/>
    </row>
    <row r="591" spans="1:32" ht="9" customHeight="1" x14ac:dyDescent="0.2">
      <c r="B591" s="75"/>
      <c r="C591" s="75"/>
      <c r="D591" s="75"/>
      <c r="E591" s="75"/>
      <c r="F591" s="75"/>
      <c r="G591" s="75"/>
      <c r="H591" s="75"/>
      <c r="I591" s="75"/>
      <c r="K591" s="75"/>
    </row>
    <row r="592" spans="1:32" s="78" customFormat="1" ht="18" customHeight="1" x14ac:dyDescent="0.2">
      <c r="B592" s="215" t="s">
        <v>114</v>
      </c>
      <c r="C592" s="213"/>
      <c r="D592" s="213"/>
      <c r="E592" s="213"/>
      <c r="F592" s="213"/>
      <c r="G592" s="213"/>
      <c r="H592" s="213"/>
      <c r="I592" s="213"/>
      <c r="J592" s="213"/>
      <c r="K592" s="213"/>
      <c r="L592" s="213"/>
      <c r="M592" s="218"/>
      <c r="N592" s="219"/>
      <c r="O592" s="219"/>
      <c r="P592" s="219"/>
      <c r="Q592" s="219"/>
      <c r="R592" s="219"/>
      <c r="S592" s="219"/>
      <c r="T592" s="219"/>
      <c r="U592" s="219"/>
      <c r="V592" s="219"/>
      <c r="W592" s="219"/>
      <c r="X592" s="219"/>
      <c r="AD592" s="66"/>
      <c r="AE592" s="66"/>
      <c r="AF592" s="66"/>
    </row>
    <row r="593" spans="1:69" s="78" customFormat="1" ht="18" customHeight="1" x14ac:dyDescent="0.2">
      <c r="B593" s="215" t="s">
        <v>112</v>
      </c>
      <c r="C593" s="213"/>
      <c r="D593" s="213"/>
      <c r="E593" s="213"/>
      <c r="F593" s="213"/>
      <c r="G593" s="213"/>
      <c r="H593" s="213"/>
      <c r="I593" s="213"/>
      <c r="J593" s="213"/>
      <c r="K593" s="213"/>
      <c r="L593" s="213"/>
      <c r="M593" s="220"/>
      <c r="N593" s="220"/>
      <c r="O593" s="220"/>
      <c r="P593" s="220"/>
      <c r="Q593" s="220"/>
      <c r="R593" s="220"/>
      <c r="S593" s="220"/>
      <c r="T593" s="220"/>
      <c r="U593" s="220"/>
      <c r="V593" s="220"/>
      <c r="W593" s="220"/>
      <c r="X593" s="220"/>
      <c r="AD593" s="66"/>
      <c r="AE593" s="66"/>
      <c r="AF593" s="66"/>
    </row>
    <row r="594" spans="1:69" s="78" customFormat="1" ht="18" customHeight="1" x14ac:dyDescent="0.2">
      <c r="B594" s="215" t="s">
        <v>77</v>
      </c>
      <c r="C594" s="213"/>
      <c r="D594" s="213"/>
      <c r="E594" s="213"/>
      <c r="F594" s="213"/>
      <c r="G594" s="213"/>
      <c r="H594" s="213"/>
      <c r="I594" s="213"/>
      <c r="J594" s="213"/>
      <c r="K594" s="213"/>
      <c r="L594" s="213"/>
      <c r="M594" s="221"/>
      <c r="N594" s="221"/>
      <c r="O594" s="221"/>
      <c r="P594" s="221"/>
      <c r="Q594" s="221"/>
      <c r="R594" s="221"/>
      <c r="S594" s="221"/>
      <c r="T594" s="221"/>
      <c r="U594" s="221"/>
      <c r="V594" s="221"/>
      <c r="W594" s="221"/>
      <c r="X594" s="221"/>
      <c r="AD594" s="66"/>
      <c r="AE594" s="66"/>
      <c r="AF594" s="66"/>
    </row>
    <row r="595" spans="1:69" s="78" customFormat="1" ht="18" customHeight="1" x14ac:dyDescent="0.2">
      <c r="B595" s="215" t="s">
        <v>113</v>
      </c>
      <c r="C595" s="213"/>
      <c r="D595" s="213"/>
      <c r="E595" s="213"/>
      <c r="F595" s="213"/>
      <c r="G595" s="213"/>
      <c r="H595" s="213"/>
      <c r="I595" s="213"/>
      <c r="J595" s="213"/>
      <c r="K595" s="213"/>
      <c r="L595" s="213"/>
      <c r="M595" s="222"/>
      <c r="N595" s="222"/>
      <c r="O595" s="222"/>
      <c r="P595" s="222"/>
      <c r="Q595" s="222"/>
      <c r="R595" s="223" t="s">
        <v>8</v>
      </c>
      <c r="S595" s="223"/>
      <c r="T595" s="222"/>
      <c r="U595" s="222"/>
      <c r="V595" s="222"/>
      <c r="W595" s="222"/>
      <c r="X595" s="222"/>
      <c r="AD595" s="66"/>
      <c r="AE595" s="66"/>
      <c r="AF595" s="66"/>
    </row>
    <row r="596" spans="1:69" s="78" customFormat="1" ht="9" customHeight="1" x14ac:dyDescent="0.2">
      <c r="B596" s="79"/>
      <c r="C596" s="79"/>
      <c r="D596" s="79"/>
      <c r="E596" s="79"/>
      <c r="F596" s="79"/>
      <c r="G596" s="79"/>
      <c r="H596" s="79"/>
      <c r="I596" s="79"/>
      <c r="J596" s="79"/>
      <c r="K596" s="79"/>
      <c r="L596" s="79"/>
      <c r="M596" s="80"/>
      <c r="N596" s="80"/>
      <c r="O596" s="80"/>
      <c r="P596" s="80"/>
      <c r="Q596" s="80"/>
      <c r="R596" s="81"/>
      <c r="S596" s="81"/>
      <c r="T596" s="80"/>
      <c r="U596" s="80"/>
      <c r="V596" s="80"/>
      <c r="W596" s="80"/>
      <c r="X596" s="80"/>
      <c r="AD596" s="66"/>
      <c r="AE596" s="66"/>
      <c r="AF596" s="66"/>
    </row>
    <row r="597" spans="1:69" s="78" customFormat="1" ht="11.45" customHeight="1" x14ac:dyDescent="0.2">
      <c r="A597" s="82" t="s">
        <v>125</v>
      </c>
      <c r="B597" s="79"/>
      <c r="C597" s="79"/>
      <c r="D597" s="79"/>
      <c r="E597" s="79"/>
      <c r="F597" s="79"/>
      <c r="G597" s="79"/>
      <c r="H597" s="79"/>
      <c r="I597" s="79"/>
      <c r="J597" s="79"/>
      <c r="K597" s="79"/>
      <c r="L597" s="79"/>
      <c r="O597" s="80"/>
      <c r="P597" s="80"/>
      <c r="Q597" s="80"/>
      <c r="R597" s="81"/>
      <c r="S597" s="81"/>
      <c r="T597" s="80"/>
      <c r="U597" s="80"/>
      <c r="V597" s="80"/>
      <c r="W597" s="80"/>
      <c r="X597" s="80"/>
      <c r="AD597" s="66"/>
      <c r="AE597" s="66"/>
      <c r="AF597" s="66"/>
    </row>
    <row r="598" spans="1:69" ht="9" customHeight="1" x14ac:dyDescent="0.2">
      <c r="A598" s="82" t="s">
        <v>126</v>
      </c>
      <c r="B598" s="67"/>
      <c r="C598" s="67"/>
      <c r="D598" s="67"/>
      <c r="E598" s="83"/>
      <c r="F598" s="68"/>
      <c r="G598" s="68"/>
      <c r="H598" s="68"/>
      <c r="I598" s="68"/>
      <c r="J598" s="68"/>
      <c r="K598" s="68"/>
      <c r="L598" s="68"/>
      <c r="M598" s="68"/>
      <c r="N598" s="68"/>
      <c r="O598" s="68"/>
      <c r="P598" s="68"/>
      <c r="Q598" s="68"/>
      <c r="R598" s="68"/>
      <c r="S598" s="68"/>
      <c r="T598" s="68"/>
      <c r="U598" s="68"/>
      <c r="V598" s="68"/>
      <c r="W598" s="68"/>
      <c r="X598" s="68"/>
      <c r="Y598" s="68"/>
      <c r="Z598" s="68"/>
      <c r="AA598" s="68"/>
      <c r="AB598" s="68"/>
    </row>
    <row r="599" spans="1:69" ht="9" customHeight="1" x14ac:dyDescent="0.2">
      <c r="A599" s="67"/>
      <c r="B599" s="67"/>
      <c r="C599" s="67"/>
      <c r="D599" s="67"/>
      <c r="E599" s="83"/>
      <c r="F599" s="68"/>
      <c r="G599" s="68"/>
      <c r="H599" s="68"/>
      <c r="I599" s="68"/>
      <c r="J599" s="68"/>
      <c r="K599" s="68"/>
      <c r="L599" s="68"/>
      <c r="M599" s="68"/>
      <c r="N599" s="68"/>
      <c r="O599" s="68"/>
      <c r="P599" s="68"/>
      <c r="Q599" s="68"/>
      <c r="R599" s="68"/>
      <c r="S599" s="68"/>
      <c r="T599" s="68"/>
      <c r="U599" s="68"/>
      <c r="V599" s="68"/>
      <c r="W599" s="68"/>
      <c r="X599" s="68"/>
      <c r="Y599" s="68"/>
      <c r="Z599" s="68"/>
      <c r="AA599" s="68"/>
      <c r="AB599" s="68"/>
    </row>
    <row r="600" spans="1:69" ht="17.100000000000001" customHeight="1" x14ac:dyDescent="0.2">
      <c r="A600" s="211" t="s">
        <v>47</v>
      </c>
      <c r="B600" s="211"/>
      <c r="C600" s="211"/>
      <c r="D600" s="211"/>
      <c r="E600" s="211"/>
      <c r="F600" s="211"/>
      <c r="G600" s="211"/>
      <c r="H600" s="211"/>
      <c r="I600" s="211"/>
      <c r="J600" s="211"/>
      <c r="K600" s="211"/>
      <c r="L600" s="211"/>
      <c r="M600" s="211"/>
      <c r="N600" s="211"/>
      <c r="O600" s="211"/>
      <c r="P600" s="211"/>
      <c r="Q600" s="211"/>
      <c r="R600" s="211"/>
      <c r="S600" s="211"/>
      <c r="T600" s="211"/>
      <c r="U600" s="211"/>
      <c r="V600" s="211"/>
      <c r="W600" s="211"/>
      <c r="X600" s="211"/>
      <c r="Y600" s="211"/>
      <c r="Z600" s="211"/>
      <c r="AA600" s="211"/>
      <c r="AB600" s="211"/>
    </row>
    <row r="601" spans="1:69" ht="9" customHeight="1" x14ac:dyDescent="0.2"/>
    <row r="602" spans="1:69" ht="18" customHeight="1" x14ac:dyDescent="0.2">
      <c r="A602" s="208">
        <f>Finanzierungsplan!I48</f>
        <v>2026</v>
      </c>
      <c r="B602" s="208"/>
    </row>
    <row r="603" spans="1:69" s="67" customFormat="1" ht="18" customHeight="1" x14ac:dyDescent="0.2">
      <c r="A603" s="209" t="s">
        <v>48</v>
      </c>
      <c r="B603" s="209"/>
      <c r="C603" s="209"/>
      <c r="D603" s="209"/>
      <c r="E603" s="209"/>
      <c r="F603" s="210" t="s">
        <v>81</v>
      </c>
      <c r="G603" s="210"/>
      <c r="H603" s="210"/>
      <c r="I603" s="210"/>
      <c r="J603" s="210"/>
      <c r="K603" s="210" t="s">
        <v>69</v>
      </c>
      <c r="L603" s="210"/>
      <c r="M603" s="210"/>
      <c r="N603" s="210"/>
      <c r="O603" s="210"/>
      <c r="P603" s="210"/>
      <c r="Q603" s="210"/>
      <c r="R603" s="210"/>
      <c r="S603" s="210" t="s">
        <v>70</v>
      </c>
      <c r="T603" s="210"/>
      <c r="U603" s="210"/>
      <c r="V603" s="210"/>
      <c r="W603" s="210"/>
      <c r="X603" s="210" t="s">
        <v>115</v>
      </c>
      <c r="Y603" s="210"/>
      <c r="Z603" s="210"/>
      <c r="AA603" s="210"/>
      <c r="AB603" s="210"/>
      <c r="AC603" s="84"/>
      <c r="AD603" s="66"/>
      <c r="AE603" s="66"/>
      <c r="AF603" s="66"/>
      <c r="AG603" s="85"/>
      <c r="AH603" s="85"/>
      <c r="AI603" s="85"/>
      <c r="AJ603" s="85"/>
      <c r="AK603" s="85"/>
      <c r="AL603" s="85"/>
      <c r="AM603" s="85"/>
      <c r="AN603" s="85"/>
      <c r="AO603" s="85"/>
      <c r="AP603" s="85"/>
      <c r="AQ603" s="85"/>
      <c r="AR603" s="85"/>
      <c r="AS603" s="85"/>
      <c r="AT603" s="86"/>
      <c r="AU603" s="86"/>
      <c r="AV603" s="86"/>
      <c r="AW603" s="86"/>
      <c r="AX603" s="86"/>
      <c r="AY603" s="86"/>
      <c r="AZ603" s="86"/>
      <c r="BA603" s="86"/>
      <c r="BB603" s="86"/>
      <c r="BC603" s="86"/>
      <c r="BD603" s="86"/>
      <c r="BE603" s="86"/>
      <c r="BF603" s="86"/>
      <c r="BG603" s="86"/>
      <c r="BH603" s="86"/>
      <c r="BI603" s="86"/>
      <c r="BJ603" s="86"/>
      <c r="BK603" s="86"/>
      <c r="BL603" s="86"/>
      <c r="BM603" s="86"/>
      <c r="BN603" s="86"/>
      <c r="BO603" s="86"/>
      <c r="BP603" s="86"/>
      <c r="BQ603" s="86"/>
    </row>
    <row r="604" spans="1:69" s="67" customFormat="1" ht="18" customHeight="1" x14ac:dyDescent="0.2">
      <c r="A604" s="209"/>
      <c r="B604" s="209"/>
      <c r="C604" s="209"/>
      <c r="D604" s="209"/>
      <c r="E604" s="209"/>
      <c r="F604" s="210"/>
      <c r="G604" s="210"/>
      <c r="H604" s="210"/>
      <c r="I604" s="210"/>
      <c r="J604" s="210"/>
      <c r="K604" s="210"/>
      <c r="L604" s="210"/>
      <c r="M604" s="210"/>
      <c r="N604" s="210"/>
      <c r="O604" s="210"/>
      <c r="P604" s="210"/>
      <c r="Q604" s="210"/>
      <c r="R604" s="210"/>
      <c r="S604" s="210"/>
      <c r="T604" s="210"/>
      <c r="U604" s="210"/>
      <c r="V604" s="210"/>
      <c r="W604" s="210"/>
      <c r="X604" s="210"/>
      <c r="Y604" s="210"/>
      <c r="Z604" s="210"/>
      <c r="AA604" s="210"/>
      <c r="AB604" s="210"/>
      <c r="AC604" s="84"/>
      <c r="AD604" s="66"/>
      <c r="AE604" s="66"/>
      <c r="AF604" s="66"/>
      <c r="AG604" s="85"/>
      <c r="AH604" s="85"/>
      <c r="AI604" s="85"/>
      <c r="AJ604" s="85"/>
      <c r="AK604" s="85"/>
      <c r="AL604" s="85"/>
      <c r="AM604" s="85"/>
      <c r="AN604" s="85"/>
      <c r="AO604" s="85"/>
      <c r="AP604" s="85"/>
      <c r="AQ604" s="85"/>
      <c r="AR604" s="85"/>
      <c r="AS604" s="85"/>
      <c r="AT604" s="86"/>
      <c r="AU604" s="86"/>
      <c r="AV604" s="86"/>
      <c r="AW604" s="86"/>
      <c r="AX604" s="86"/>
      <c r="AY604" s="86"/>
      <c r="AZ604" s="86"/>
      <c r="BA604" s="86"/>
      <c r="BB604" s="86"/>
      <c r="BC604" s="86"/>
      <c r="BD604" s="86"/>
      <c r="BE604" s="86"/>
      <c r="BF604" s="86"/>
      <c r="BG604" s="86"/>
      <c r="BH604" s="86"/>
      <c r="BI604" s="86"/>
      <c r="BJ604" s="86"/>
      <c r="BK604" s="86"/>
      <c r="BL604" s="86"/>
      <c r="BM604" s="86"/>
      <c r="BN604" s="86"/>
      <c r="BO604" s="86"/>
      <c r="BP604" s="86"/>
      <c r="BQ604" s="86"/>
    </row>
    <row r="605" spans="1:69" s="67" customFormat="1" ht="18" customHeight="1" x14ac:dyDescent="0.2">
      <c r="A605" s="206" t="s">
        <v>54</v>
      </c>
      <c r="B605" s="206"/>
      <c r="C605" s="206"/>
      <c r="D605" s="206"/>
      <c r="E605" s="206"/>
      <c r="F605" s="207"/>
      <c r="G605" s="207"/>
      <c r="H605" s="207"/>
      <c r="I605" s="207"/>
      <c r="J605" s="207"/>
      <c r="K605" s="207"/>
      <c r="L605" s="207"/>
      <c r="M605" s="207"/>
      <c r="N605" s="207"/>
      <c r="O605" s="207"/>
      <c r="P605" s="207"/>
      <c r="Q605" s="207"/>
      <c r="R605" s="207"/>
      <c r="S605" s="207"/>
      <c r="T605" s="207"/>
      <c r="U605" s="207"/>
      <c r="V605" s="207"/>
      <c r="W605" s="207"/>
      <c r="X605" s="204" t="str">
        <f>IF(OR($M$593="",$M$585="",SUM(F605:W605)=0),"",IFERROR(ROUND((F605+K605+S605)*$M$593/$M$585,2),""))</f>
        <v/>
      </c>
      <c r="Y605" s="204"/>
      <c r="Z605" s="204"/>
      <c r="AA605" s="204"/>
      <c r="AB605" s="204"/>
      <c r="AC605" s="87"/>
      <c r="AD605" s="66"/>
      <c r="AE605" s="66"/>
      <c r="AF605" s="66"/>
      <c r="AG605" s="85"/>
      <c r="AH605" s="85"/>
      <c r="AI605" s="85"/>
      <c r="AJ605" s="85"/>
      <c r="AK605" s="88"/>
      <c r="AL605" s="88"/>
      <c r="AM605" s="85"/>
      <c r="AN605" s="85"/>
      <c r="AO605" s="85"/>
      <c r="AP605" s="85"/>
      <c r="AQ605" s="85"/>
      <c r="AR605" s="85"/>
      <c r="AS605" s="85"/>
      <c r="AT605" s="86"/>
      <c r="AU605" s="86"/>
      <c r="AV605" s="86"/>
      <c r="AW605" s="86"/>
      <c r="AX605" s="86"/>
      <c r="AY605" s="86"/>
      <c r="AZ605" s="86"/>
      <c r="BA605" s="86"/>
      <c r="BB605" s="86"/>
      <c r="BC605" s="86"/>
      <c r="BD605" s="86"/>
      <c r="BE605" s="86"/>
      <c r="BF605" s="86"/>
      <c r="BG605" s="86"/>
      <c r="BH605" s="86"/>
      <c r="BI605" s="86"/>
      <c r="BJ605" s="86"/>
      <c r="BK605" s="86"/>
      <c r="BL605" s="86"/>
      <c r="BM605" s="86"/>
      <c r="BN605" s="86"/>
      <c r="BO605" s="86"/>
      <c r="BP605" s="86"/>
      <c r="BQ605" s="86"/>
    </row>
    <row r="606" spans="1:69" s="67" customFormat="1" ht="18" customHeight="1" x14ac:dyDescent="0.2">
      <c r="A606" s="206" t="s">
        <v>55</v>
      </c>
      <c r="B606" s="206"/>
      <c r="C606" s="206"/>
      <c r="D606" s="206"/>
      <c r="E606" s="206"/>
      <c r="F606" s="207"/>
      <c r="G606" s="207"/>
      <c r="H606" s="207"/>
      <c r="I606" s="207"/>
      <c r="J606" s="207"/>
      <c r="K606" s="207"/>
      <c r="L606" s="207"/>
      <c r="M606" s="207"/>
      <c r="N606" s="207"/>
      <c r="O606" s="207"/>
      <c r="P606" s="207"/>
      <c r="Q606" s="207"/>
      <c r="R606" s="207"/>
      <c r="S606" s="207"/>
      <c r="T606" s="207"/>
      <c r="U606" s="207"/>
      <c r="V606" s="207"/>
      <c r="W606" s="207"/>
      <c r="X606" s="204" t="str">
        <f t="shared" ref="X606:X616" si="18">IF(OR($M$593="",$M$585="",SUM(F606:W606)=0),"",IFERROR(ROUND((F606+K606+S606)*$M$593/$M$585,2),""))</f>
        <v/>
      </c>
      <c r="Y606" s="204"/>
      <c r="Z606" s="204"/>
      <c r="AA606" s="204"/>
      <c r="AB606" s="204"/>
      <c r="AC606" s="87"/>
      <c r="AD606" s="66"/>
      <c r="AE606" s="66"/>
      <c r="AF606" s="66"/>
      <c r="AG606" s="85"/>
      <c r="AH606" s="85"/>
      <c r="AI606" s="85"/>
      <c r="AJ606" s="85"/>
      <c r="AK606" s="88"/>
      <c r="AL606" s="88"/>
      <c r="AM606" s="85"/>
      <c r="AN606" s="85"/>
      <c r="AO606" s="85"/>
      <c r="AP606" s="85"/>
      <c r="AQ606" s="85"/>
      <c r="AR606" s="85"/>
      <c r="AS606" s="85"/>
      <c r="AT606" s="86"/>
      <c r="AU606" s="86"/>
      <c r="AV606" s="86"/>
      <c r="AW606" s="86"/>
      <c r="AX606" s="86"/>
      <c r="AY606" s="86"/>
      <c r="AZ606" s="86"/>
      <c r="BA606" s="86"/>
      <c r="BB606" s="86"/>
      <c r="BC606" s="86"/>
      <c r="BD606" s="86"/>
      <c r="BE606" s="86"/>
      <c r="BF606" s="86"/>
      <c r="BG606" s="86"/>
      <c r="BH606" s="86"/>
      <c r="BI606" s="86"/>
      <c r="BJ606" s="86"/>
      <c r="BK606" s="86"/>
      <c r="BL606" s="86"/>
      <c r="BM606" s="86"/>
      <c r="BN606" s="86"/>
      <c r="BO606" s="86"/>
      <c r="BP606" s="86"/>
      <c r="BQ606" s="86"/>
    </row>
    <row r="607" spans="1:69" s="67" customFormat="1" ht="18" customHeight="1" x14ac:dyDescent="0.2">
      <c r="A607" s="206" t="s">
        <v>56</v>
      </c>
      <c r="B607" s="206"/>
      <c r="C607" s="206"/>
      <c r="D607" s="206"/>
      <c r="E607" s="206"/>
      <c r="F607" s="207"/>
      <c r="G607" s="207"/>
      <c r="H607" s="207"/>
      <c r="I607" s="207"/>
      <c r="J607" s="207"/>
      <c r="K607" s="207"/>
      <c r="L607" s="207"/>
      <c r="M607" s="207"/>
      <c r="N607" s="207"/>
      <c r="O607" s="207"/>
      <c r="P607" s="207"/>
      <c r="Q607" s="207"/>
      <c r="R607" s="207"/>
      <c r="S607" s="207"/>
      <c r="T607" s="207"/>
      <c r="U607" s="207"/>
      <c r="V607" s="207"/>
      <c r="W607" s="207"/>
      <c r="X607" s="204" t="str">
        <f t="shared" si="18"/>
        <v/>
      </c>
      <c r="Y607" s="204"/>
      <c r="Z607" s="204"/>
      <c r="AA607" s="204"/>
      <c r="AB607" s="204"/>
      <c r="AC607" s="87"/>
      <c r="AD607" s="66"/>
      <c r="AE607" s="66"/>
      <c r="AF607" s="66"/>
      <c r="AG607" s="85"/>
      <c r="AH607" s="85"/>
      <c r="AI607" s="85"/>
      <c r="AJ607" s="85"/>
      <c r="AK607" s="88"/>
      <c r="AL607" s="88"/>
      <c r="AM607" s="85"/>
      <c r="AN607" s="85"/>
      <c r="AO607" s="85"/>
      <c r="AP607" s="85"/>
      <c r="AQ607" s="85"/>
      <c r="AR607" s="85"/>
      <c r="AS607" s="85"/>
      <c r="AT607" s="86"/>
      <c r="AU607" s="86"/>
      <c r="AV607" s="86"/>
      <c r="AW607" s="86"/>
      <c r="AX607" s="86"/>
      <c r="AY607" s="86"/>
      <c r="AZ607" s="86"/>
      <c r="BA607" s="86"/>
      <c r="BB607" s="86"/>
      <c r="BC607" s="86"/>
      <c r="BD607" s="86"/>
      <c r="BE607" s="86"/>
      <c r="BF607" s="86"/>
      <c r="BG607" s="86"/>
      <c r="BH607" s="86"/>
      <c r="BI607" s="86"/>
      <c r="BJ607" s="86"/>
      <c r="BK607" s="86"/>
      <c r="BL607" s="86"/>
      <c r="BM607" s="86"/>
      <c r="BN607" s="86"/>
      <c r="BO607" s="86"/>
      <c r="BP607" s="86"/>
      <c r="BQ607" s="86"/>
    </row>
    <row r="608" spans="1:69" s="67" customFormat="1" ht="18" customHeight="1" x14ac:dyDescent="0.2">
      <c r="A608" s="206" t="s">
        <v>57</v>
      </c>
      <c r="B608" s="206"/>
      <c r="C608" s="206"/>
      <c r="D608" s="206"/>
      <c r="E608" s="206"/>
      <c r="F608" s="207"/>
      <c r="G608" s="207"/>
      <c r="H608" s="207"/>
      <c r="I608" s="207"/>
      <c r="J608" s="207"/>
      <c r="K608" s="207"/>
      <c r="L608" s="207"/>
      <c r="M608" s="207"/>
      <c r="N608" s="207"/>
      <c r="O608" s="207"/>
      <c r="P608" s="207"/>
      <c r="Q608" s="207"/>
      <c r="R608" s="207"/>
      <c r="S608" s="207"/>
      <c r="T608" s="207"/>
      <c r="U608" s="207"/>
      <c r="V608" s="207"/>
      <c r="W608" s="207"/>
      <c r="X608" s="204" t="str">
        <f t="shared" si="18"/>
        <v/>
      </c>
      <c r="Y608" s="204"/>
      <c r="Z608" s="204"/>
      <c r="AA608" s="204"/>
      <c r="AB608" s="204"/>
      <c r="AC608" s="87"/>
      <c r="AD608" s="66"/>
      <c r="AE608" s="66"/>
      <c r="AF608" s="66"/>
      <c r="AG608" s="85"/>
      <c r="AH608" s="85"/>
      <c r="AI608" s="85"/>
      <c r="AJ608" s="85"/>
      <c r="AK608" s="88"/>
      <c r="AL608" s="88"/>
      <c r="AM608" s="85"/>
      <c r="AN608" s="85"/>
      <c r="AO608" s="85"/>
      <c r="AP608" s="85"/>
      <c r="AQ608" s="85"/>
      <c r="AR608" s="85"/>
      <c r="AS608" s="85"/>
      <c r="AT608" s="86"/>
      <c r="AU608" s="86"/>
      <c r="AV608" s="86"/>
      <c r="AW608" s="86"/>
      <c r="AX608" s="86"/>
      <c r="AY608" s="86"/>
      <c r="AZ608" s="86"/>
      <c r="BA608" s="86"/>
      <c r="BB608" s="86"/>
      <c r="BC608" s="86"/>
      <c r="BD608" s="86"/>
      <c r="BE608" s="86"/>
      <c r="BF608" s="86"/>
      <c r="BG608" s="86"/>
      <c r="BH608" s="86"/>
      <c r="BI608" s="86"/>
      <c r="BJ608" s="86"/>
      <c r="BK608" s="86"/>
      <c r="BL608" s="86"/>
      <c r="BM608" s="86"/>
      <c r="BN608" s="86"/>
      <c r="BO608" s="86"/>
      <c r="BP608" s="86"/>
      <c r="BQ608" s="86"/>
    </row>
    <row r="609" spans="1:69" s="67" customFormat="1" ht="18" customHeight="1" x14ac:dyDescent="0.2">
      <c r="A609" s="206" t="s">
        <v>58</v>
      </c>
      <c r="B609" s="206"/>
      <c r="C609" s="206"/>
      <c r="D609" s="206"/>
      <c r="E609" s="206"/>
      <c r="F609" s="207"/>
      <c r="G609" s="207"/>
      <c r="H609" s="207"/>
      <c r="I609" s="207"/>
      <c r="J609" s="207"/>
      <c r="K609" s="207"/>
      <c r="L609" s="207"/>
      <c r="M609" s="207"/>
      <c r="N609" s="207"/>
      <c r="O609" s="207"/>
      <c r="P609" s="207"/>
      <c r="Q609" s="207"/>
      <c r="R609" s="207"/>
      <c r="S609" s="207"/>
      <c r="T609" s="207"/>
      <c r="U609" s="207"/>
      <c r="V609" s="207"/>
      <c r="W609" s="207"/>
      <c r="X609" s="204" t="str">
        <f t="shared" si="18"/>
        <v/>
      </c>
      <c r="Y609" s="204"/>
      <c r="Z609" s="204"/>
      <c r="AA609" s="204"/>
      <c r="AB609" s="204"/>
      <c r="AC609" s="87"/>
      <c r="AD609" s="66"/>
      <c r="AE609" s="66"/>
      <c r="AF609" s="66"/>
      <c r="AG609" s="85"/>
      <c r="AH609" s="85"/>
      <c r="AI609" s="85"/>
      <c r="AJ609" s="85"/>
      <c r="AK609" s="88"/>
      <c r="AL609" s="88"/>
      <c r="AM609" s="85"/>
      <c r="AN609" s="85"/>
      <c r="AO609" s="85"/>
      <c r="AP609" s="85"/>
      <c r="AQ609" s="85"/>
      <c r="AR609" s="85"/>
      <c r="AS609" s="85"/>
      <c r="AT609" s="86"/>
      <c r="AU609" s="86"/>
      <c r="AV609" s="86"/>
      <c r="AW609" s="86"/>
      <c r="AX609" s="86"/>
      <c r="AY609" s="86"/>
      <c r="AZ609" s="86"/>
      <c r="BA609" s="86"/>
      <c r="BB609" s="86"/>
      <c r="BC609" s="86"/>
      <c r="BD609" s="86"/>
      <c r="BE609" s="86"/>
      <c r="BF609" s="86"/>
      <c r="BG609" s="86"/>
      <c r="BH609" s="86"/>
      <c r="BI609" s="86"/>
      <c r="BJ609" s="86"/>
      <c r="BK609" s="86"/>
      <c r="BL609" s="86"/>
      <c r="BM609" s="86"/>
      <c r="BN609" s="86"/>
      <c r="BO609" s="86"/>
      <c r="BP609" s="86"/>
      <c r="BQ609" s="86"/>
    </row>
    <row r="610" spans="1:69" s="67" customFormat="1" ht="18" customHeight="1" x14ac:dyDescent="0.2">
      <c r="A610" s="206" t="s">
        <v>59</v>
      </c>
      <c r="B610" s="206"/>
      <c r="C610" s="206"/>
      <c r="D610" s="206"/>
      <c r="E610" s="206"/>
      <c r="F610" s="207"/>
      <c r="G610" s="207"/>
      <c r="H610" s="207"/>
      <c r="I610" s="207"/>
      <c r="J610" s="207"/>
      <c r="K610" s="207"/>
      <c r="L610" s="207"/>
      <c r="M610" s="207"/>
      <c r="N610" s="207"/>
      <c r="O610" s="207"/>
      <c r="P610" s="207"/>
      <c r="Q610" s="207"/>
      <c r="R610" s="207"/>
      <c r="S610" s="207"/>
      <c r="T610" s="207"/>
      <c r="U610" s="207"/>
      <c r="V610" s="207"/>
      <c r="W610" s="207"/>
      <c r="X610" s="204" t="str">
        <f t="shared" si="18"/>
        <v/>
      </c>
      <c r="Y610" s="204"/>
      <c r="Z610" s="204"/>
      <c r="AA610" s="204"/>
      <c r="AB610" s="204"/>
      <c r="AC610" s="87"/>
      <c r="AD610" s="66"/>
      <c r="AE610" s="66"/>
      <c r="AF610" s="66"/>
      <c r="AG610" s="85"/>
      <c r="AH610" s="85"/>
      <c r="AI610" s="85"/>
      <c r="AJ610" s="85"/>
      <c r="AK610" s="88"/>
      <c r="AL610" s="88"/>
      <c r="AM610" s="85"/>
      <c r="AN610" s="85"/>
      <c r="AO610" s="85"/>
      <c r="AP610" s="85"/>
      <c r="AQ610" s="85"/>
      <c r="AR610" s="85"/>
      <c r="AS610" s="85"/>
      <c r="AT610" s="86"/>
      <c r="AU610" s="86"/>
      <c r="AV610" s="86"/>
      <c r="AW610" s="86"/>
      <c r="AX610" s="86"/>
      <c r="AY610" s="86"/>
      <c r="AZ610" s="86"/>
      <c r="BA610" s="86"/>
      <c r="BB610" s="86"/>
      <c r="BC610" s="86"/>
      <c r="BD610" s="86"/>
      <c r="BE610" s="86"/>
      <c r="BF610" s="86"/>
      <c r="BG610" s="86"/>
      <c r="BH610" s="86"/>
      <c r="BI610" s="86"/>
      <c r="BJ610" s="86"/>
      <c r="BK610" s="86"/>
      <c r="BL610" s="86"/>
      <c r="BM610" s="86"/>
      <c r="BN610" s="86"/>
      <c r="BO610" s="86"/>
      <c r="BP610" s="86"/>
      <c r="BQ610" s="86"/>
    </row>
    <row r="611" spans="1:69" s="67" customFormat="1" ht="18" customHeight="1" x14ac:dyDescent="0.2">
      <c r="A611" s="206" t="s">
        <v>60</v>
      </c>
      <c r="B611" s="206"/>
      <c r="C611" s="206"/>
      <c r="D611" s="206"/>
      <c r="E611" s="206"/>
      <c r="F611" s="207"/>
      <c r="G611" s="207"/>
      <c r="H611" s="207"/>
      <c r="I611" s="207"/>
      <c r="J611" s="207"/>
      <c r="K611" s="207"/>
      <c r="L611" s="207"/>
      <c r="M611" s="207"/>
      <c r="N611" s="207"/>
      <c r="O611" s="207"/>
      <c r="P611" s="207"/>
      <c r="Q611" s="207"/>
      <c r="R611" s="207"/>
      <c r="S611" s="207"/>
      <c r="T611" s="207"/>
      <c r="U611" s="207"/>
      <c r="V611" s="207"/>
      <c r="W611" s="207"/>
      <c r="X611" s="204" t="str">
        <f t="shared" si="18"/>
        <v/>
      </c>
      <c r="Y611" s="204"/>
      <c r="Z611" s="204"/>
      <c r="AA611" s="204"/>
      <c r="AB611" s="204"/>
      <c r="AC611" s="87"/>
      <c r="AD611" s="66"/>
      <c r="AE611" s="66"/>
      <c r="AF611" s="66"/>
      <c r="AG611" s="85"/>
      <c r="AH611" s="85"/>
      <c r="AI611" s="85"/>
      <c r="AJ611" s="85"/>
      <c r="AK611" s="88"/>
      <c r="AL611" s="88"/>
      <c r="AM611" s="85"/>
      <c r="AN611" s="85"/>
      <c r="AO611" s="85"/>
      <c r="AP611" s="85"/>
      <c r="AQ611" s="85"/>
      <c r="AR611" s="85"/>
      <c r="AS611" s="85"/>
      <c r="AT611" s="86"/>
      <c r="AU611" s="86"/>
      <c r="AV611" s="86"/>
      <c r="AW611" s="86"/>
      <c r="AX611" s="86"/>
      <c r="AY611" s="86"/>
      <c r="AZ611" s="86"/>
      <c r="BA611" s="86"/>
      <c r="BB611" s="86"/>
      <c r="BC611" s="86"/>
      <c r="BD611" s="86"/>
      <c r="BE611" s="86"/>
      <c r="BF611" s="86"/>
      <c r="BG611" s="86"/>
      <c r="BH611" s="86"/>
      <c r="BI611" s="86"/>
      <c r="BJ611" s="86"/>
      <c r="BK611" s="86"/>
      <c r="BL611" s="86"/>
      <c r="BM611" s="86"/>
      <c r="BN611" s="86"/>
      <c r="BO611" s="86"/>
      <c r="BP611" s="86"/>
      <c r="BQ611" s="86"/>
    </row>
    <row r="612" spans="1:69" s="67" customFormat="1" ht="18" customHeight="1" x14ac:dyDescent="0.2">
      <c r="A612" s="206" t="s">
        <v>61</v>
      </c>
      <c r="B612" s="206"/>
      <c r="C612" s="206"/>
      <c r="D612" s="206"/>
      <c r="E612" s="206"/>
      <c r="F612" s="207"/>
      <c r="G612" s="207"/>
      <c r="H612" s="207"/>
      <c r="I612" s="207"/>
      <c r="J612" s="207"/>
      <c r="K612" s="207"/>
      <c r="L612" s="207"/>
      <c r="M612" s="207"/>
      <c r="N612" s="207"/>
      <c r="O612" s="207"/>
      <c r="P612" s="207"/>
      <c r="Q612" s="207"/>
      <c r="R612" s="207"/>
      <c r="S612" s="207"/>
      <c r="T612" s="207"/>
      <c r="U612" s="207"/>
      <c r="V612" s="207"/>
      <c r="W612" s="207"/>
      <c r="X612" s="204" t="str">
        <f t="shared" si="18"/>
        <v/>
      </c>
      <c r="Y612" s="204"/>
      <c r="Z612" s="204"/>
      <c r="AA612" s="204"/>
      <c r="AB612" s="204"/>
      <c r="AC612" s="87"/>
      <c r="AD612" s="66"/>
      <c r="AE612" s="66"/>
      <c r="AF612" s="66"/>
      <c r="AG612" s="85"/>
      <c r="AH612" s="85"/>
      <c r="AI612" s="85"/>
      <c r="AJ612" s="85"/>
      <c r="AK612" s="88"/>
      <c r="AL612" s="88"/>
      <c r="AM612" s="85"/>
      <c r="AN612" s="85"/>
      <c r="AO612" s="85"/>
      <c r="AP612" s="85"/>
      <c r="AQ612" s="85"/>
      <c r="AR612" s="85"/>
      <c r="AS612" s="85"/>
      <c r="AT612" s="86"/>
      <c r="AU612" s="86"/>
      <c r="AV612" s="86"/>
      <c r="AW612" s="86"/>
      <c r="AX612" s="86"/>
      <c r="AY612" s="86"/>
      <c r="AZ612" s="86"/>
      <c r="BA612" s="86"/>
      <c r="BB612" s="86"/>
      <c r="BC612" s="86"/>
      <c r="BD612" s="86"/>
      <c r="BE612" s="86"/>
      <c r="BF612" s="86"/>
      <c r="BG612" s="86"/>
      <c r="BH612" s="86"/>
      <c r="BI612" s="86"/>
      <c r="BJ612" s="86"/>
      <c r="BK612" s="86"/>
      <c r="BL612" s="86"/>
      <c r="BM612" s="86"/>
      <c r="BN612" s="86"/>
      <c r="BO612" s="86"/>
      <c r="BP612" s="86"/>
      <c r="BQ612" s="86"/>
    </row>
    <row r="613" spans="1:69" s="67" customFormat="1" ht="18" customHeight="1" x14ac:dyDescent="0.2">
      <c r="A613" s="206" t="s">
        <v>62</v>
      </c>
      <c r="B613" s="206"/>
      <c r="C613" s="206"/>
      <c r="D613" s="206"/>
      <c r="E613" s="206"/>
      <c r="F613" s="207"/>
      <c r="G613" s="207"/>
      <c r="H613" s="207"/>
      <c r="I613" s="207"/>
      <c r="J613" s="207"/>
      <c r="K613" s="207"/>
      <c r="L613" s="207"/>
      <c r="M613" s="207"/>
      <c r="N613" s="207"/>
      <c r="O613" s="207"/>
      <c r="P613" s="207"/>
      <c r="Q613" s="207"/>
      <c r="R613" s="207"/>
      <c r="S613" s="207"/>
      <c r="T613" s="207"/>
      <c r="U613" s="207"/>
      <c r="V613" s="207"/>
      <c r="W613" s="207"/>
      <c r="X613" s="204" t="str">
        <f t="shared" si="18"/>
        <v/>
      </c>
      <c r="Y613" s="204"/>
      <c r="Z613" s="204"/>
      <c r="AA613" s="204"/>
      <c r="AB613" s="204"/>
      <c r="AC613" s="87"/>
      <c r="AD613" s="66"/>
      <c r="AE613" s="66"/>
      <c r="AF613" s="66"/>
      <c r="AG613" s="85"/>
      <c r="AH613" s="85"/>
      <c r="AI613" s="85"/>
      <c r="AJ613" s="85"/>
      <c r="AK613" s="88"/>
      <c r="AL613" s="88"/>
      <c r="AM613" s="85"/>
      <c r="AN613" s="85"/>
      <c r="AO613" s="85"/>
      <c r="AP613" s="85"/>
      <c r="AQ613" s="85"/>
      <c r="AR613" s="85"/>
      <c r="AS613" s="85"/>
      <c r="AT613" s="86"/>
      <c r="AU613" s="86"/>
      <c r="AV613" s="86"/>
      <c r="AW613" s="86"/>
      <c r="AX613" s="86"/>
      <c r="AY613" s="86"/>
      <c r="AZ613" s="86"/>
      <c r="BA613" s="86"/>
      <c r="BB613" s="86"/>
      <c r="BC613" s="86"/>
      <c r="BD613" s="86"/>
      <c r="BE613" s="86"/>
      <c r="BF613" s="86"/>
      <c r="BG613" s="86"/>
      <c r="BH613" s="86"/>
      <c r="BI613" s="86"/>
      <c r="BJ613" s="86"/>
      <c r="BK613" s="86"/>
      <c r="BL613" s="86"/>
      <c r="BM613" s="86"/>
      <c r="BN613" s="86"/>
      <c r="BO613" s="86"/>
      <c r="BP613" s="86"/>
      <c r="BQ613" s="86"/>
    </row>
    <row r="614" spans="1:69" s="67" customFormat="1" ht="18" customHeight="1" x14ac:dyDescent="0.2">
      <c r="A614" s="206" t="s">
        <v>63</v>
      </c>
      <c r="B614" s="206"/>
      <c r="C614" s="206"/>
      <c r="D614" s="206"/>
      <c r="E614" s="206"/>
      <c r="F614" s="207"/>
      <c r="G614" s="207"/>
      <c r="H614" s="207"/>
      <c r="I614" s="207"/>
      <c r="J614" s="207"/>
      <c r="K614" s="207"/>
      <c r="L614" s="207"/>
      <c r="M614" s="207"/>
      <c r="N614" s="207"/>
      <c r="O614" s="207"/>
      <c r="P614" s="207"/>
      <c r="Q614" s="207"/>
      <c r="R614" s="207"/>
      <c r="S614" s="207"/>
      <c r="T614" s="207"/>
      <c r="U614" s="207"/>
      <c r="V614" s="207"/>
      <c r="W614" s="207"/>
      <c r="X614" s="204" t="str">
        <f t="shared" si="18"/>
        <v/>
      </c>
      <c r="Y614" s="204"/>
      <c r="Z614" s="204"/>
      <c r="AA614" s="204"/>
      <c r="AB614" s="204"/>
      <c r="AC614" s="87"/>
      <c r="AD614" s="66"/>
      <c r="AE614" s="66"/>
      <c r="AF614" s="66"/>
      <c r="AG614" s="85"/>
      <c r="AH614" s="85"/>
      <c r="AI614" s="85"/>
      <c r="AJ614" s="85"/>
      <c r="AK614" s="88"/>
      <c r="AL614" s="88"/>
      <c r="AM614" s="85"/>
      <c r="AN614" s="85"/>
      <c r="AO614" s="85"/>
      <c r="AP614" s="85"/>
      <c r="AQ614" s="85"/>
      <c r="AR614" s="85"/>
      <c r="AS614" s="85"/>
      <c r="AT614" s="86"/>
      <c r="AU614" s="86"/>
      <c r="AV614" s="86"/>
      <c r="AW614" s="86"/>
      <c r="AX614" s="86"/>
      <c r="AY614" s="86"/>
      <c r="AZ614" s="86"/>
      <c r="BA614" s="86"/>
      <c r="BB614" s="86"/>
      <c r="BC614" s="86"/>
      <c r="BD614" s="86"/>
      <c r="BE614" s="86"/>
      <c r="BF614" s="86"/>
      <c r="BG614" s="86"/>
      <c r="BH614" s="86"/>
      <c r="BI614" s="86"/>
      <c r="BJ614" s="86"/>
      <c r="BK614" s="86"/>
      <c r="BL614" s="86"/>
      <c r="BM614" s="86"/>
      <c r="BN614" s="86"/>
      <c r="BO614" s="86"/>
      <c r="BP614" s="86"/>
      <c r="BQ614" s="86"/>
    </row>
    <row r="615" spans="1:69" s="67" customFormat="1" ht="18" customHeight="1" x14ac:dyDescent="0.2">
      <c r="A615" s="206" t="s">
        <v>64</v>
      </c>
      <c r="B615" s="206"/>
      <c r="C615" s="206"/>
      <c r="D615" s="206"/>
      <c r="E615" s="206"/>
      <c r="F615" s="207"/>
      <c r="G615" s="207"/>
      <c r="H615" s="207"/>
      <c r="I615" s="207"/>
      <c r="J615" s="207"/>
      <c r="K615" s="207"/>
      <c r="L615" s="207"/>
      <c r="M615" s="207"/>
      <c r="N615" s="207"/>
      <c r="O615" s="207"/>
      <c r="P615" s="207"/>
      <c r="Q615" s="207"/>
      <c r="R615" s="207"/>
      <c r="S615" s="207"/>
      <c r="T615" s="207"/>
      <c r="U615" s="207"/>
      <c r="V615" s="207"/>
      <c r="W615" s="207"/>
      <c r="X615" s="204" t="str">
        <f t="shared" si="18"/>
        <v/>
      </c>
      <c r="Y615" s="204"/>
      <c r="Z615" s="204"/>
      <c r="AA615" s="204"/>
      <c r="AB615" s="204"/>
      <c r="AC615" s="87"/>
      <c r="AD615" s="66"/>
      <c r="AE615" s="66"/>
      <c r="AF615" s="66"/>
      <c r="AG615" s="85"/>
      <c r="AH615" s="85"/>
      <c r="AI615" s="85"/>
      <c r="AJ615" s="85"/>
      <c r="AK615" s="88"/>
      <c r="AL615" s="88"/>
      <c r="AM615" s="85"/>
      <c r="AN615" s="85"/>
      <c r="AO615" s="85"/>
      <c r="AP615" s="85"/>
      <c r="AQ615" s="85"/>
      <c r="AR615" s="85"/>
      <c r="AS615" s="85"/>
      <c r="AT615" s="86"/>
      <c r="AU615" s="86"/>
      <c r="AV615" s="86"/>
      <c r="AW615" s="86"/>
      <c r="AX615" s="86"/>
      <c r="AY615" s="86"/>
      <c r="AZ615" s="86"/>
      <c r="BA615" s="86"/>
      <c r="BB615" s="86"/>
      <c r="BC615" s="86"/>
      <c r="BD615" s="86"/>
      <c r="BE615" s="86"/>
      <c r="BF615" s="86"/>
      <c r="BG615" s="86"/>
      <c r="BH615" s="86"/>
      <c r="BI615" s="86"/>
      <c r="BJ615" s="86"/>
      <c r="BK615" s="86"/>
      <c r="BL615" s="86"/>
      <c r="BM615" s="86"/>
      <c r="BN615" s="86"/>
      <c r="BO615" s="86"/>
      <c r="BP615" s="86"/>
      <c r="BQ615" s="86"/>
    </row>
    <row r="616" spans="1:69" s="67" customFormat="1" ht="18" customHeight="1" x14ac:dyDescent="0.2">
      <c r="A616" s="206" t="s">
        <v>65</v>
      </c>
      <c r="B616" s="206"/>
      <c r="C616" s="206"/>
      <c r="D616" s="206"/>
      <c r="E616" s="206"/>
      <c r="F616" s="207"/>
      <c r="G616" s="207"/>
      <c r="H616" s="207"/>
      <c r="I616" s="207"/>
      <c r="J616" s="207"/>
      <c r="K616" s="207"/>
      <c r="L616" s="207"/>
      <c r="M616" s="207"/>
      <c r="N616" s="207"/>
      <c r="O616" s="207"/>
      <c r="P616" s="207"/>
      <c r="Q616" s="207"/>
      <c r="R616" s="207"/>
      <c r="S616" s="207"/>
      <c r="T616" s="207"/>
      <c r="U616" s="207"/>
      <c r="V616" s="207"/>
      <c r="W616" s="207"/>
      <c r="X616" s="204" t="str">
        <f t="shared" si="18"/>
        <v/>
      </c>
      <c r="Y616" s="204"/>
      <c r="Z616" s="204"/>
      <c r="AA616" s="204"/>
      <c r="AB616" s="204"/>
      <c r="AC616" s="87"/>
      <c r="AD616" s="66"/>
      <c r="AE616" s="66"/>
      <c r="AF616" s="66"/>
      <c r="AG616" s="85"/>
      <c r="AH616" s="85"/>
      <c r="AI616" s="85"/>
      <c r="AJ616" s="85"/>
      <c r="AK616" s="88"/>
      <c r="AL616" s="88"/>
      <c r="AM616" s="85"/>
      <c r="AN616" s="85"/>
      <c r="AO616" s="85"/>
      <c r="AP616" s="85"/>
      <c r="AQ616" s="85"/>
      <c r="AR616" s="85"/>
      <c r="AS616" s="85"/>
      <c r="AT616" s="86"/>
      <c r="AU616" s="86"/>
      <c r="AV616" s="86"/>
      <c r="AW616" s="86"/>
      <c r="AX616" s="86"/>
      <c r="AY616" s="86"/>
      <c r="AZ616" s="86"/>
      <c r="BA616" s="86"/>
      <c r="BB616" s="86"/>
      <c r="BC616" s="86"/>
      <c r="BD616" s="86"/>
      <c r="BE616" s="86"/>
      <c r="BF616" s="86"/>
      <c r="BG616" s="86"/>
      <c r="BH616" s="86"/>
      <c r="BI616" s="86"/>
      <c r="BJ616" s="86"/>
      <c r="BK616" s="86"/>
      <c r="BL616" s="86"/>
      <c r="BM616" s="86"/>
      <c r="BN616" s="86"/>
      <c r="BO616" s="86"/>
      <c r="BP616" s="86"/>
      <c r="BQ616" s="86"/>
    </row>
    <row r="617" spans="1:69" s="67" customFormat="1" ht="18" customHeight="1" x14ac:dyDescent="0.2">
      <c r="A617" s="203" t="s">
        <v>66</v>
      </c>
      <c r="B617" s="203"/>
      <c r="C617" s="203"/>
      <c r="D617" s="203"/>
      <c r="E617" s="203"/>
      <c r="F617" s="203"/>
      <c r="G617" s="203"/>
      <c r="H617" s="203"/>
      <c r="I617" s="203"/>
      <c r="J617" s="203"/>
      <c r="K617" s="203"/>
      <c r="L617" s="203"/>
      <c r="M617" s="203"/>
      <c r="N617" s="203"/>
      <c r="O617" s="203"/>
      <c r="P617" s="203"/>
      <c r="Q617" s="203"/>
      <c r="R617" s="203"/>
      <c r="S617" s="203"/>
      <c r="T617" s="203"/>
      <c r="U617" s="203"/>
      <c r="V617" s="203"/>
      <c r="W617" s="203"/>
      <c r="X617" s="204" t="str">
        <f>IF(SUM(X605:AB616)=0,"",SUM(X605:AB616))</f>
        <v/>
      </c>
      <c r="Y617" s="204"/>
      <c r="Z617" s="204"/>
      <c r="AA617" s="204"/>
      <c r="AB617" s="204"/>
      <c r="AC617" s="89"/>
      <c r="AD617" s="66"/>
      <c r="AE617" s="66"/>
      <c r="AF617" s="66"/>
      <c r="AK617" s="90"/>
      <c r="AL617" s="90"/>
      <c r="AM617" s="90"/>
      <c r="AN617" s="90"/>
    </row>
    <row r="618" spans="1:69" s="67" customFormat="1" ht="18" customHeight="1" x14ac:dyDescent="0.2">
      <c r="A618" s="203" t="s">
        <v>87</v>
      </c>
      <c r="B618" s="203"/>
      <c r="C618" s="203"/>
      <c r="D618" s="203"/>
      <c r="E618" s="203"/>
      <c r="F618" s="203"/>
      <c r="G618" s="203"/>
      <c r="H618" s="203"/>
      <c r="I618" s="203"/>
      <c r="J618" s="203"/>
      <c r="K618" s="203"/>
      <c r="L618" s="203"/>
      <c r="M618" s="203"/>
      <c r="N618" s="203"/>
      <c r="O618" s="203"/>
      <c r="P618" s="203"/>
      <c r="Q618" s="203"/>
      <c r="R618" s="203"/>
      <c r="S618" s="203"/>
      <c r="T618" s="203"/>
      <c r="U618" s="203"/>
      <c r="V618" s="203"/>
      <c r="W618" s="203"/>
      <c r="X618" s="204" t="str">
        <f>IFERROR(ROUND(X617*0.22,2),"")</f>
        <v/>
      </c>
      <c r="Y618" s="204"/>
      <c r="Z618" s="204"/>
      <c r="AA618" s="204"/>
      <c r="AB618" s="204"/>
      <c r="AC618" s="89"/>
      <c r="AD618" s="66"/>
      <c r="AE618" s="66"/>
      <c r="AF618" s="66"/>
      <c r="AG618" s="90"/>
      <c r="AH618" s="90"/>
      <c r="AI618" s="90"/>
      <c r="AJ618" s="90"/>
    </row>
    <row r="619" spans="1:69" s="67" customFormat="1" ht="18" customHeight="1" x14ac:dyDescent="0.2">
      <c r="A619" s="203" t="s">
        <v>67</v>
      </c>
      <c r="B619" s="203"/>
      <c r="C619" s="203"/>
      <c r="D619" s="203"/>
      <c r="E619" s="203"/>
      <c r="F619" s="203"/>
      <c r="G619" s="203"/>
      <c r="H619" s="203"/>
      <c r="I619" s="203"/>
      <c r="J619" s="203"/>
      <c r="K619" s="203"/>
      <c r="L619" s="203"/>
      <c r="M619" s="203"/>
      <c r="N619" s="203"/>
      <c r="O619" s="203"/>
      <c r="P619" s="203"/>
      <c r="Q619" s="203"/>
      <c r="R619" s="203"/>
      <c r="S619" s="203"/>
      <c r="T619" s="203"/>
      <c r="U619" s="203"/>
      <c r="V619" s="203"/>
      <c r="W619" s="203"/>
      <c r="X619" s="204" t="str">
        <f>IFERROR(ROUND(X617*0.01,2),"")</f>
        <v/>
      </c>
      <c r="Y619" s="204"/>
      <c r="Z619" s="204"/>
      <c r="AA619" s="204"/>
      <c r="AB619" s="204"/>
      <c r="AC619" s="89"/>
      <c r="AD619" s="66"/>
      <c r="AE619" s="66"/>
      <c r="AF619" s="66"/>
      <c r="AG619" s="90"/>
      <c r="AH619" s="90"/>
      <c r="AI619" s="90"/>
      <c r="AJ619" s="90"/>
      <c r="AK619" s="90"/>
      <c r="AL619" s="90"/>
      <c r="AM619" s="90"/>
      <c r="AN619" s="90"/>
      <c r="AO619" s="90"/>
    </row>
    <row r="620" spans="1:69" s="67" customFormat="1" ht="18" customHeight="1" x14ac:dyDescent="0.2">
      <c r="A620" s="203" t="s">
        <v>33</v>
      </c>
      <c r="B620" s="203"/>
      <c r="C620" s="203"/>
      <c r="D620" s="203"/>
      <c r="E620" s="203"/>
      <c r="F620" s="203"/>
      <c r="G620" s="203"/>
      <c r="H620" s="203"/>
      <c r="I620" s="203"/>
      <c r="J620" s="203"/>
      <c r="K620" s="203"/>
      <c r="L620" s="203"/>
      <c r="M620" s="203"/>
      <c r="N620" s="203"/>
      <c r="O620" s="203"/>
      <c r="P620" s="203"/>
      <c r="Q620" s="203"/>
      <c r="R620" s="203"/>
      <c r="S620" s="203"/>
      <c r="T620" s="203"/>
      <c r="U620" s="203"/>
      <c r="V620" s="203"/>
      <c r="W620" s="203"/>
      <c r="X620" s="204" t="str">
        <f>IF(SUM(X617:AB619)=0,"",SUM(X617:AB619))</f>
        <v/>
      </c>
      <c r="Y620" s="204"/>
      <c r="Z620" s="204"/>
      <c r="AA620" s="204"/>
      <c r="AB620" s="204"/>
      <c r="AC620" s="89"/>
      <c r="AD620" s="66"/>
      <c r="AE620" s="66"/>
      <c r="AF620" s="66"/>
      <c r="AG620" s="90"/>
      <c r="AH620" s="90"/>
      <c r="AI620" s="90"/>
      <c r="AJ620" s="90"/>
      <c r="AK620" s="90"/>
      <c r="AL620" s="90"/>
      <c r="AM620" s="90"/>
      <c r="AN620" s="90"/>
      <c r="AO620" s="90"/>
    </row>
    <row r="621" spans="1:69" s="67" customFormat="1" ht="9" customHeight="1" x14ac:dyDescent="0.2">
      <c r="N621" s="94"/>
      <c r="O621" s="89"/>
      <c r="P621" s="89"/>
      <c r="Q621" s="89"/>
      <c r="R621" s="89"/>
      <c r="S621" s="95"/>
      <c r="T621" s="95"/>
      <c r="U621" s="95"/>
      <c r="V621" s="95"/>
      <c r="W621" s="95"/>
      <c r="X621" s="95"/>
      <c r="Y621" s="95"/>
      <c r="Z621" s="95"/>
      <c r="AA621" s="90"/>
      <c r="AB621" s="90"/>
      <c r="AC621" s="89"/>
      <c r="AD621" s="66"/>
      <c r="AE621" s="66"/>
      <c r="AF621" s="66"/>
      <c r="AG621" s="90"/>
      <c r="AH621" s="90"/>
      <c r="AI621" s="90"/>
      <c r="AJ621" s="90"/>
      <c r="AK621" s="90"/>
      <c r="AL621" s="90"/>
      <c r="AM621" s="90"/>
      <c r="AN621" s="90"/>
      <c r="AO621" s="90"/>
    </row>
    <row r="622" spans="1:69" ht="15" customHeight="1" x14ac:dyDescent="0.2">
      <c r="A622" s="92" t="s">
        <v>71</v>
      </c>
      <c r="B622" s="82"/>
      <c r="C622" s="82"/>
      <c r="D622" s="82"/>
      <c r="E622" s="82"/>
      <c r="F622" s="82"/>
      <c r="G622" s="82"/>
      <c r="H622" s="82"/>
      <c r="I622" s="82"/>
      <c r="J622" s="82"/>
      <c r="K622" s="82"/>
      <c r="L622" s="82"/>
      <c r="M622" s="82"/>
      <c r="N622" s="82"/>
      <c r="O622" s="82"/>
      <c r="P622" s="82"/>
      <c r="R622" s="82"/>
      <c r="T622" s="82"/>
      <c r="V622" s="82"/>
      <c r="W622" s="82"/>
      <c r="X622" s="82"/>
      <c r="Y622" s="82"/>
      <c r="Z622" s="82"/>
      <c r="AA622" s="82"/>
      <c r="AB622" s="93" t="s">
        <v>76</v>
      </c>
      <c r="AC622" s="82"/>
      <c r="AD622" s="82"/>
    </row>
    <row r="623" spans="1:69" ht="9" customHeight="1" x14ac:dyDescent="0.2">
      <c r="A623" s="82"/>
      <c r="B623" s="82"/>
      <c r="C623" s="82"/>
      <c r="D623" s="82"/>
      <c r="E623" s="82"/>
      <c r="F623" s="82"/>
      <c r="G623" s="82"/>
      <c r="H623" s="82"/>
      <c r="I623" s="82"/>
      <c r="J623" s="82"/>
      <c r="K623" s="82"/>
      <c r="L623" s="82"/>
      <c r="M623" s="82"/>
      <c r="N623" s="82"/>
      <c r="O623" s="82"/>
      <c r="P623" s="82"/>
      <c r="Q623" s="82"/>
      <c r="R623" s="82"/>
      <c r="T623" s="82"/>
      <c r="V623" s="82"/>
      <c r="W623" s="82"/>
      <c r="X623" s="82"/>
      <c r="Y623" s="82"/>
      <c r="Z623" s="82"/>
      <c r="AA623" s="82"/>
      <c r="AB623" s="82"/>
      <c r="AC623" s="82"/>
      <c r="AD623" s="82"/>
    </row>
    <row r="624" spans="1:69" ht="18" customHeight="1" x14ac:dyDescent="0.2">
      <c r="A624" s="208">
        <f>Finanzierungsplan!N48</f>
        <v>2027</v>
      </c>
      <c r="B624" s="208"/>
    </row>
    <row r="625" spans="1:69" s="67" customFormat="1" ht="18" customHeight="1" x14ac:dyDescent="0.2">
      <c r="A625" s="209" t="s">
        <v>48</v>
      </c>
      <c r="B625" s="209"/>
      <c r="C625" s="209"/>
      <c r="D625" s="209"/>
      <c r="E625" s="209"/>
      <c r="F625" s="210" t="s">
        <v>81</v>
      </c>
      <c r="G625" s="210"/>
      <c r="H625" s="210"/>
      <c r="I625" s="210"/>
      <c r="J625" s="210"/>
      <c r="K625" s="210" t="s">
        <v>69</v>
      </c>
      <c r="L625" s="210"/>
      <c r="M625" s="210"/>
      <c r="N625" s="210"/>
      <c r="O625" s="210"/>
      <c r="P625" s="210"/>
      <c r="Q625" s="210"/>
      <c r="R625" s="210"/>
      <c r="S625" s="210" t="s">
        <v>70</v>
      </c>
      <c r="T625" s="210"/>
      <c r="U625" s="210"/>
      <c r="V625" s="210"/>
      <c r="W625" s="210"/>
      <c r="X625" s="210" t="s">
        <v>115</v>
      </c>
      <c r="Y625" s="210"/>
      <c r="Z625" s="210"/>
      <c r="AA625" s="210"/>
      <c r="AB625" s="210"/>
      <c r="AC625" s="84"/>
      <c r="AD625" s="66"/>
      <c r="AE625" s="66"/>
      <c r="AF625" s="66"/>
      <c r="AG625" s="85"/>
      <c r="AH625" s="85"/>
      <c r="AI625" s="85"/>
      <c r="AJ625" s="85"/>
      <c r="AK625" s="85"/>
      <c r="AL625" s="85"/>
      <c r="AM625" s="85"/>
      <c r="AN625" s="85"/>
      <c r="AO625" s="85"/>
      <c r="AP625" s="85"/>
      <c r="AQ625" s="85"/>
      <c r="AR625" s="85"/>
      <c r="AS625" s="85"/>
      <c r="AT625" s="86"/>
      <c r="AU625" s="86"/>
      <c r="AV625" s="86"/>
      <c r="AW625" s="86"/>
      <c r="AX625" s="86"/>
      <c r="AY625" s="86"/>
      <c r="AZ625" s="86"/>
      <c r="BA625" s="86"/>
      <c r="BB625" s="86"/>
      <c r="BC625" s="86"/>
      <c r="BD625" s="86"/>
      <c r="BE625" s="86"/>
      <c r="BF625" s="86"/>
      <c r="BG625" s="86"/>
      <c r="BH625" s="86"/>
      <c r="BI625" s="86"/>
      <c r="BJ625" s="86"/>
      <c r="BK625" s="86"/>
      <c r="BL625" s="86"/>
      <c r="BM625" s="86"/>
      <c r="BN625" s="86"/>
      <c r="BO625" s="86"/>
      <c r="BP625" s="86"/>
      <c r="BQ625" s="86"/>
    </row>
    <row r="626" spans="1:69" s="67" customFormat="1" ht="18" customHeight="1" x14ac:dyDescent="0.2">
      <c r="A626" s="209"/>
      <c r="B626" s="209"/>
      <c r="C626" s="209"/>
      <c r="D626" s="209"/>
      <c r="E626" s="209"/>
      <c r="F626" s="210"/>
      <c r="G626" s="210"/>
      <c r="H626" s="210"/>
      <c r="I626" s="210"/>
      <c r="J626" s="210"/>
      <c r="K626" s="210"/>
      <c r="L626" s="210"/>
      <c r="M626" s="210"/>
      <c r="N626" s="210"/>
      <c r="O626" s="210"/>
      <c r="P626" s="210"/>
      <c r="Q626" s="210"/>
      <c r="R626" s="210"/>
      <c r="S626" s="210"/>
      <c r="T626" s="210"/>
      <c r="U626" s="210"/>
      <c r="V626" s="210"/>
      <c r="W626" s="210"/>
      <c r="X626" s="210"/>
      <c r="Y626" s="210"/>
      <c r="Z626" s="210"/>
      <c r="AA626" s="210"/>
      <c r="AB626" s="210"/>
      <c r="AC626" s="84"/>
      <c r="AD626" s="66"/>
      <c r="AE626" s="66"/>
      <c r="AF626" s="66"/>
      <c r="AG626" s="85"/>
      <c r="AH626" s="85"/>
      <c r="AI626" s="85"/>
      <c r="AJ626" s="85"/>
      <c r="AK626" s="85"/>
      <c r="AL626" s="85"/>
      <c r="AM626" s="85"/>
      <c r="AN626" s="85"/>
      <c r="AO626" s="85"/>
      <c r="AP626" s="85"/>
      <c r="AQ626" s="85"/>
      <c r="AR626" s="85"/>
      <c r="AS626" s="85"/>
      <c r="AT626" s="86"/>
      <c r="AU626" s="86"/>
      <c r="AV626" s="86"/>
      <c r="AW626" s="86"/>
      <c r="AX626" s="86"/>
      <c r="AY626" s="86"/>
      <c r="AZ626" s="86"/>
      <c r="BA626" s="86"/>
      <c r="BB626" s="86"/>
      <c r="BC626" s="86"/>
      <c r="BD626" s="86"/>
      <c r="BE626" s="86"/>
      <c r="BF626" s="86"/>
      <c r="BG626" s="86"/>
      <c r="BH626" s="86"/>
      <c r="BI626" s="86"/>
      <c r="BJ626" s="86"/>
      <c r="BK626" s="86"/>
      <c r="BL626" s="86"/>
      <c r="BM626" s="86"/>
      <c r="BN626" s="86"/>
      <c r="BO626" s="86"/>
      <c r="BP626" s="86"/>
      <c r="BQ626" s="86"/>
    </row>
    <row r="627" spans="1:69" s="67" customFormat="1" ht="18" customHeight="1" x14ac:dyDescent="0.2">
      <c r="A627" s="206" t="s">
        <v>54</v>
      </c>
      <c r="B627" s="206"/>
      <c r="C627" s="206"/>
      <c r="D627" s="206"/>
      <c r="E627" s="206"/>
      <c r="F627" s="207"/>
      <c r="G627" s="207"/>
      <c r="H627" s="207"/>
      <c r="I627" s="207"/>
      <c r="J627" s="207"/>
      <c r="K627" s="207"/>
      <c r="L627" s="207"/>
      <c r="M627" s="207"/>
      <c r="N627" s="207"/>
      <c r="O627" s="207"/>
      <c r="P627" s="207"/>
      <c r="Q627" s="207"/>
      <c r="R627" s="207"/>
      <c r="S627" s="207"/>
      <c r="T627" s="207"/>
      <c r="U627" s="207"/>
      <c r="V627" s="207"/>
      <c r="W627" s="207"/>
      <c r="X627" s="204" t="str">
        <f>IF(OR($M$593="",$M$585="",SUM(F627:W627)=0),"",IFERROR(ROUND((F627+K627+S627)*$M$593/$M$585,2),""))</f>
        <v/>
      </c>
      <c r="Y627" s="204"/>
      <c r="Z627" s="204"/>
      <c r="AA627" s="204"/>
      <c r="AB627" s="204"/>
      <c r="AC627" s="87"/>
      <c r="AD627" s="66"/>
      <c r="AE627" s="66"/>
      <c r="AF627" s="66"/>
      <c r="AG627" s="85"/>
      <c r="AH627" s="85"/>
      <c r="AI627" s="85"/>
      <c r="AJ627" s="85"/>
      <c r="AK627" s="88"/>
      <c r="AL627" s="88"/>
      <c r="AM627" s="85"/>
      <c r="AN627" s="85"/>
      <c r="AO627" s="85"/>
      <c r="AP627" s="85"/>
      <c r="AQ627" s="85"/>
      <c r="AR627" s="85"/>
      <c r="AS627" s="85"/>
      <c r="AT627" s="86"/>
      <c r="AU627" s="86"/>
      <c r="AV627" s="86"/>
      <c r="AW627" s="86"/>
      <c r="AX627" s="86"/>
      <c r="AY627" s="86"/>
      <c r="AZ627" s="86"/>
      <c r="BA627" s="86"/>
      <c r="BB627" s="86"/>
      <c r="BC627" s="86"/>
      <c r="BD627" s="86"/>
      <c r="BE627" s="86"/>
      <c r="BF627" s="86"/>
      <c r="BG627" s="86"/>
      <c r="BH627" s="86"/>
      <c r="BI627" s="86"/>
      <c r="BJ627" s="86"/>
      <c r="BK627" s="86"/>
      <c r="BL627" s="86"/>
      <c r="BM627" s="86"/>
      <c r="BN627" s="86"/>
      <c r="BO627" s="86"/>
      <c r="BP627" s="86"/>
      <c r="BQ627" s="86"/>
    </row>
    <row r="628" spans="1:69" s="67" customFormat="1" ht="18" customHeight="1" x14ac:dyDescent="0.2">
      <c r="A628" s="206" t="s">
        <v>55</v>
      </c>
      <c r="B628" s="206"/>
      <c r="C628" s="206"/>
      <c r="D628" s="206"/>
      <c r="E628" s="206"/>
      <c r="F628" s="207"/>
      <c r="G628" s="207"/>
      <c r="H628" s="207"/>
      <c r="I628" s="207"/>
      <c r="J628" s="207"/>
      <c r="K628" s="207"/>
      <c r="L628" s="207"/>
      <c r="M628" s="207"/>
      <c r="N628" s="207"/>
      <c r="O628" s="207"/>
      <c r="P628" s="207"/>
      <c r="Q628" s="207"/>
      <c r="R628" s="207"/>
      <c r="S628" s="207"/>
      <c r="T628" s="207"/>
      <c r="U628" s="207"/>
      <c r="V628" s="207"/>
      <c r="W628" s="207"/>
      <c r="X628" s="204" t="str">
        <f t="shared" ref="X628:X638" si="19">IF(OR($M$593="",$M$585="",SUM(F628:W628)=0),"",IFERROR(ROUND((F628+K628+S628)*$M$593/$M$585,2),""))</f>
        <v/>
      </c>
      <c r="Y628" s="204"/>
      <c r="Z628" s="204"/>
      <c r="AA628" s="204"/>
      <c r="AB628" s="204"/>
      <c r="AC628" s="87"/>
      <c r="AD628" s="66"/>
      <c r="AE628" s="66"/>
      <c r="AF628" s="66"/>
      <c r="AG628" s="85"/>
      <c r="AH628" s="85"/>
      <c r="AI628" s="85"/>
      <c r="AJ628" s="85"/>
      <c r="AK628" s="88"/>
      <c r="AL628" s="88"/>
      <c r="AM628" s="85"/>
      <c r="AN628" s="85"/>
      <c r="AO628" s="85"/>
      <c r="AP628" s="85"/>
      <c r="AQ628" s="85"/>
      <c r="AR628" s="85"/>
      <c r="AS628" s="85"/>
      <c r="AT628" s="86"/>
      <c r="AU628" s="86"/>
      <c r="AV628" s="86"/>
      <c r="AW628" s="86"/>
      <c r="AX628" s="86"/>
      <c r="AY628" s="86"/>
      <c r="AZ628" s="86"/>
      <c r="BA628" s="86"/>
      <c r="BB628" s="86"/>
      <c r="BC628" s="86"/>
      <c r="BD628" s="86"/>
      <c r="BE628" s="86"/>
      <c r="BF628" s="86"/>
      <c r="BG628" s="86"/>
      <c r="BH628" s="86"/>
      <c r="BI628" s="86"/>
      <c r="BJ628" s="86"/>
      <c r="BK628" s="86"/>
      <c r="BL628" s="86"/>
      <c r="BM628" s="86"/>
      <c r="BN628" s="86"/>
      <c r="BO628" s="86"/>
      <c r="BP628" s="86"/>
      <c r="BQ628" s="86"/>
    </row>
    <row r="629" spans="1:69" s="67" customFormat="1" ht="18" customHeight="1" x14ac:dyDescent="0.2">
      <c r="A629" s="206" t="s">
        <v>56</v>
      </c>
      <c r="B629" s="206"/>
      <c r="C629" s="206"/>
      <c r="D629" s="206"/>
      <c r="E629" s="206"/>
      <c r="F629" s="207"/>
      <c r="G629" s="207"/>
      <c r="H629" s="207"/>
      <c r="I629" s="207"/>
      <c r="J629" s="207"/>
      <c r="K629" s="207"/>
      <c r="L629" s="207"/>
      <c r="M629" s="207"/>
      <c r="N629" s="207"/>
      <c r="O629" s="207"/>
      <c r="P629" s="207"/>
      <c r="Q629" s="207"/>
      <c r="R629" s="207"/>
      <c r="S629" s="207"/>
      <c r="T629" s="207"/>
      <c r="U629" s="207"/>
      <c r="V629" s="207"/>
      <c r="W629" s="207"/>
      <c r="X629" s="204" t="str">
        <f t="shared" si="19"/>
        <v/>
      </c>
      <c r="Y629" s="204"/>
      <c r="Z629" s="204"/>
      <c r="AA629" s="204"/>
      <c r="AB629" s="204"/>
      <c r="AC629" s="87"/>
      <c r="AD629" s="66"/>
      <c r="AE629" s="66"/>
      <c r="AF629" s="66"/>
      <c r="AG629" s="85"/>
      <c r="AH629" s="85"/>
      <c r="AI629" s="85"/>
      <c r="AJ629" s="85"/>
      <c r="AK629" s="88"/>
      <c r="AL629" s="88"/>
      <c r="AM629" s="85"/>
      <c r="AN629" s="85"/>
      <c r="AO629" s="85"/>
      <c r="AP629" s="85"/>
      <c r="AQ629" s="85"/>
      <c r="AR629" s="85"/>
      <c r="AS629" s="85"/>
      <c r="AT629" s="86"/>
      <c r="AU629" s="86"/>
      <c r="AV629" s="86"/>
      <c r="AW629" s="86"/>
      <c r="AX629" s="86"/>
      <c r="AY629" s="86"/>
      <c r="AZ629" s="86"/>
      <c r="BA629" s="86"/>
      <c r="BB629" s="86"/>
      <c r="BC629" s="86"/>
      <c r="BD629" s="86"/>
      <c r="BE629" s="86"/>
      <c r="BF629" s="86"/>
      <c r="BG629" s="86"/>
      <c r="BH629" s="86"/>
      <c r="BI629" s="86"/>
      <c r="BJ629" s="86"/>
      <c r="BK629" s="86"/>
      <c r="BL629" s="86"/>
      <c r="BM629" s="86"/>
      <c r="BN629" s="86"/>
      <c r="BO629" s="86"/>
      <c r="BP629" s="86"/>
      <c r="BQ629" s="86"/>
    </row>
    <row r="630" spans="1:69" s="67" customFormat="1" ht="18" customHeight="1" x14ac:dyDescent="0.2">
      <c r="A630" s="206" t="s">
        <v>57</v>
      </c>
      <c r="B630" s="206"/>
      <c r="C630" s="206"/>
      <c r="D630" s="206"/>
      <c r="E630" s="206"/>
      <c r="F630" s="207"/>
      <c r="G630" s="207"/>
      <c r="H630" s="207"/>
      <c r="I630" s="207"/>
      <c r="J630" s="207"/>
      <c r="K630" s="207"/>
      <c r="L630" s="207"/>
      <c r="M630" s="207"/>
      <c r="N630" s="207"/>
      <c r="O630" s="207"/>
      <c r="P630" s="207"/>
      <c r="Q630" s="207"/>
      <c r="R630" s="207"/>
      <c r="S630" s="207"/>
      <c r="T630" s="207"/>
      <c r="U630" s="207"/>
      <c r="V630" s="207"/>
      <c r="W630" s="207"/>
      <c r="X630" s="204" t="str">
        <f t="shared" si="19"/>
        <v/>
      </c>
      <c r="Y630" s="204"/>
      <c r="Z630" s="204"/>
      <c r="AA630" s="204"/>
      <c r="AB630" s="204"/>
      <c r="AC630" s="87"/>
      <c r="AD630" s="66"/>
      <c r="AE630" s="66"/>
      <c r="AF630" s="66"/>
      <c r="AG630" s="85"/>
      <c r="AH630" s="85"/>
      <c r="AI630" s="85"/>
      <c r="AJ630" s="85"/>
      <c r="AK630" s="88"/>
      <c r="AL630" s="88"/>
      <c r="AM630" s="85"/>
      <c r="AN630" s="85"/>
      <c r="AO630" s="85"/>
      <c r="AP630" s="85"/>
      <c r="AQ630" s="85"/>
      <c r="AR630" s="85"/>
      <c r="AS630" s="85"/>
      <c r="AT630" s="86"/>
      <c r="AU630" s="86"/>
      <c r="AV630" s="86"/>
      <c r="AW630" s="86"/>
      <c r="AX630" s="86"/>
      <c r="AY630" s="86"/>
      <c r="AZ630" s="86"/>
      <c r="BA630" s="86"/>
      <c r="BB630" s="86"/>
      <c r="BC630" s="86"/>
      <c r="BD630" s="86"/>
      <c r="BE630" s="86"/>
      <c r="BF630" s="86"/>
      <c r="BG630" s="86"/>
      <c r="BH630" s="86"/>
      <c r="BI630" s="86"/>
      <c r="BJ630" s="86"/>
      <c r="BK630" s="86"/>
      <c r="BL630" s="86"/>
      <c r="BM630" s="86"/>
      <c r="BN630" s="86"/>
      <c r="BO630" s="86"/>
      <c r="BP630" s="86"/>
      <c r="BQ630" s="86"/>
    </row>
    <row r="631" spans="1:69" s="67" customFormat="1" ht="18" customHeight="1" x14ac:dyDescent="0.2">
      <c r="A631" s="206" t="s">
        <v>58</v>
      </c>
      <c r="B631" s="206"/>
      <c r="C631" s="206"/>
      <c r="D631" s="206"/>
      <c r="E631" s="206"/>
      <c r="F631" s="207"/>
      <c r="G631" s="207"/>
      <c r="H631" s="207"/>
      <c r="I631" s="207"/>
      <c r="J631" s="207"/>
      <c r="K631" s="207"/>
      <c r="L631" s="207"/>
      <c r="M631" s="207"/>
      <c r="N631" s="207"/>
      <c r="O631" s="207"/>
      <c r="P631" s="207"/>
      <c r="Q631" s="207"/>
      <c r="R631" s="207"/>
      <c r="S631" s="207"/>
      <c r="T631" s="207"/>
      <c r="U631" s="207"/>
      <c r="V631" s="207"/>
      <c r="W631" s="207"/>
      <c r="X631" s="204" t="str">
        <f t="shared" si="19"/>
        <v/>
      </c>
      <c r="Y631" s="204"/>
      <c r="Z631" s="204"/>
      <c r="AA631" s="204"/>
      <c r="AB631" s="204"/>
      <c r="AC631" s="87"/>
      <c r="AD631" s="66"/>
      <c r="AE631" s="66"/>
      <c r="AF631" s="66"/>
      <c r="AG631" s="85"/>
      <c r="AH631" s="85"/>
      <c r="AI631" s="85"/>
      <c r="AJ631" s="85"/>
      <c r="AK631" s="88"/>
      <c r="AL631" s="88"/>
      <c r="AM631" s="85"/>
      <c r="AN631" s="85"/>
      <c r="AO631" s="85"/>
      <c r="AP631" s="85"/>
      <c r="AQ631" s="85"/>
      <c r="AR631" s="85"/>
      <c r="AS631" s="85"/>
      <c r="AT631" s="86"/>
      <c r="AU631" s="86"/>
      <c r="AV631" s="86"/>
      <c r="AW631" s="86"/>
      <c r="AX631" s="86"/>
      <c r="AY631" s="86"/>
      <c r="AZ631" s="86"/>
      <c r="BA631" s="86"/>
      <c r="BB631" s="86"/>
      <c r="BC631" s="86"/>
      <c r="BD631" s="86"/>
      <c r="BE631" s="86"/>
      <c r="BF631" s="86"/>
      <c r="BG631" s="86"/>
      <c r="BH631" s="86"/>
      <c r="BI631" s="86"/>
      <c r="BJ631" s="86"/>
      <c r="BK631" s="86"/>
      <c r="BL631" s="86"/>
      <c r="BM631" s="86"/>
      <c r="BN631" s="86"/>
      <c r="BO631" s="86"/>
      <c r="BP631" s="86"/>
      <c r="BQ631" s="86"/>
    </row>
    <row r="632" spans="1:69" s="67" customFormat="1" ht="18" customHeight="1" x14ac:dyDescent="0.2">
      <c r="A632" s="206" t="s">
        <v>59</v>
      </c>
      <c r="B632" s="206"/>
      <c r="C632" s="206"/>
      <c r="D632" s="206"/>
      <c r="E632" s="206"/>
      <c r="F632" s="207"/>
      <c r="G632" s="207"/>
      <c r="H632" s="207"/>
      <c r="I632" s="207"/>
      <c r="J632" s="207"/>
      <c r="K632" s="207"/>
      <c r="L632" s="207"/>
      <c r="M632" s="207"/>
      <c r="N632" s="207"/>
      <c r="O632" s="207"/>
      <c r="P632" s="207"/>
      <c r="Q632" s="207"/>
      <c r="R632" s="207"/>
      <c r="S632" s="207"/>
      <c r="T632" s="207"/>
      <c r="U632" s="207"/>
      <c r="V632" s="207"/>
      <c r="W632" s="207"/>
      <c r="X632" s="204" t="str">
        <f t="shared" si="19"/>
        <v/>
      </c>
      <c r="Y632" s="204"/>
      <c r="Z632" s="204"/>
      <c r="AA632" s="204"/>
      <c r="AB632" s="204"/>
      <c r="AC632" s="87"/>
      <c r="AD632" s="66"/>
      <c r="AE632" s="66"/>
      <c r="AF632" s="66"/>
      <c r="AG632" s="85"/>
      <c r="AH632" s="85"/>
      <c r="AI632" s="85"/>
      <c r="AJ632" s="85"/>
      <c r="AK632" s="88"/>
      <c r="AL632" s="88"/>
      <c r="AM632" s="85"/>
      <c r="AN632" s="85"/>
      <c r="AO632" s="85"/>
      <c r="AP632" s="85"/>
      <c r="AQ632" s="85"/>
      <c r="AR632" s="85"/>
      <c r="AS632" s="85"/>
      <c r="AT632" s="86"/>
      <c r="AU632" s="86"/>
      <c r="AV632" s="86"/>
      <c r="AW632" s="86"/>
      <c r="AX632" s="86"/>
      <c r="AY632" s="86"/>
      <c r="AZ632" s="86"/>
      <c r="BA632" s="86"/>
      <c r="BB632" s="86"/>
      <c r="BC632" s="86"/>
      <c r="BD632" s="86"/>
      <c r="BE632" s="86"/>
      <c r="BF632" s="86"/>
      <c r="BG632" s="86"/>
      <c r="BH632" s="86"/>
      <c r="BI632" s="86"/>
      <c r="BJ632" s="86"/>
      <c r="BK632" s="86"/>
      <c r="BL632" s="86"/>
      <c r="BM632" s="86"/>
      <c r="BN632" s="86"/>
      <c r="BO632" s="86"/>
      <c r="BP632" s="86"/>
      <c r="BQ632" s="86"/>
    </row>
    <row r="633" spans="1:69" s="67" customFormat="1" ht="18" customHeight="1" x14ac:dyDescent="0.2">
      <c r="A633" s="206" t="s">
        <v>60</v>
      </c>
      <c r="B633" s="206"/>
      <c r="C633" s="206"/>
      <c r="D633" s="206"/>
      <c r="E633" s="206"/>
      <c r="F633" s="207"/>
      <c r="G633" s="207"/>
      <c r="H633" s="207"/>
      <c r="I633" s="207"/>
      <c r="J633" s="207"/>
      <c r="K633" s="207"/>
      <c r="L633" s="207"/>
      <c r="M633" s="207"/>
      <c r="N633" s="207"/>
      <c r="O633" s="207"/>
      <c r="P633" s="207"/>
      <c r="Q633" s="207"/>
      <c r="R633" s="207"/>
      <c r="S633" s="207"/>
      <c r="T633" s="207"/>
      <c r="U633" s="207"/>
      <c r="V633" s="207"/>
      <c r="W633" s="207"/>
      <c r="X633" s="204" t="str">
        <f t="shared" si="19"/>
        <v/>
      </c>
      <c r="Y633" s="204"/>
      <c r="Z633" s="204"/>
      <c r="AA633" s="204"/>
      <c r="AB633" s="204"/>
      <c r="AC633" s="87"/>
      <c r="AD633" s="66"/>
      <c r="AE633" s="66"/>
      <c r="AF633" s="66"/>
      <c r="AG633" s="85"/>
      <c r="AH633" s="85"/>
      <c r="AI633" s="85"/>
      <c r="AJ633" s="85"/>
      <c r="AK633" s="88"/>
      <c r="AL633" s="88"/>
      <c r="AM633" s="85"/>
      <c r="AN633" s="85"/>
      <c r="AO633" s="85"/>
      <c r="AP633" s="85"/>
      <c r="AQ633" s="85"/>
      <c r="AR633" s="85"/>
      <c r="AS633" s="85"/>
      <c r="AT633" s="86"/>
      <c r="AU633" s="86"/>
      <c r="AV633" s="86"/>
      <c r="AW633" s="86"/>
      <c r="AX633" s="86"/>
      <c r="AY633" s="86"/>
      <c r="AZ633" s="86"/>
      <c r="BA633" s="86"/>
      <c r="BB633" s="86"/>
      <c r="BC633" s="86"/>
      <c r="BD633" s="86"/>
      <c r="BE633" s="86"/>
      <c r="BF633" s="86"/>
      <c r="BG633" s="86"/>
      <c r="BH633" s="86"/>
      <c r="BI633" s="86"/>
      <c r="BJ633" s="86"/>
      <c r="BK633" s="86"/>
      <c r="BL633" s="86"/>
      <c r="BM633" s="86"/>
      <c r="BN633" s="86"/>
      <c r="BO633" s="86"/>
      <c r="BP633" s="86"/>
      <c r="BQ633" s="86"/>
    </row>
    <row r="634" spans="1:69" s="67" customFormat="1" ht="18" customHeight="1" x14ac:dyDescent="0.2">
      <c r="A634" s="206" t="s">
        <v>61</v>
      </c>
      <c r="B634" s="206"/>
      <c r="C634" s="206"/>
      <c r="D634" s="206"/>
      <c r="E634" s="206"/>
      <c r="F634" s="207"/>
      <c r="G634" s="207"/>
      <c r="H634" s="207"/>
      <c r="I634" s="207"/>
      <c r="J634" s="207"/>
      <c r="K634" s="207"/>
      <c r="L634" s="207"/>
      <c r="M634" s="207"/>
      <c r="N634" s="207"/>
      <c r="O634" s="207"/>
      <c r="P634" s="207"/>
      <c r="Q634" s="207"/>
      <c r="R634" s="207"/>
      <c r="S634" s="207"/>
      <c r="T634" s="207"/>
      <c r="U634" s="207"/>
      <c r="V634" s="207"/>
      <c r="W634" s="207"/>
      <c r="X634" s="204" t="str">
        <f t="shared" si="19"/>
        <v/>
      </c>
      <c r="Y634" s="204"/>
      <c r="Z634" s="204"/>
      <c r="AA634" s="204"/>
      <c r="AB634" s="204"/>
      <c r="AC634" s="87"/>
      <c r="AD634" s="66"/>
      <c r="AE634" s="66"/>
      <c r="AF634" s="66"/>
      <c r="AG634" s="85"/>
      <c r="AH634" s="85"/>
      <c r="AI634" s="85"/>
      <c r="AJ634" s="85"/>
      <c r="AK634" s="88"/>
      <c r="AL634" s="88"/>
      <c r="AM634" s="85"/>
      <c r="AN634" s="85"/>
      <c r="AO634" s="85"/>
      <c r="AP634" s="85"/>
      <c r="AQ634" s="85"/>
      <c r="AR634" s="85"/>
      <c r="AS634" s="85"/>
      <c r="AT634" s="86"/>
      <c r="AU634" s="86"/>
      <c r="AV634" s="86"/>
      <c r="AW634" s="86"/>
      <c r="AX634" s="86"/>
      <c r="AY634" s="86"/>
      <c r="AZ634" s="86"/>
      <c r="BA634" s="86"/>
      <c r="BB634" s="86"/>
      <c r="BC634" s="86"/>
      <c r="BD634" s="86"/>
      <c r="BE634" s="86"/>
      <c r="BF634" s="86"/>
      <c r="BG634" s="86"/>
      <c r="BH634" s="86"/>
      <c r="BI634" s="86"/>
      <c r="BJ634" s="86"/>
      <c r="BK634" s="86"/>
      <c r="BL634" s="86"/>
      <c r="BM634" s="86"/>
      <c r="BN634" s="86"/>
      <c r="BO634" s="86"/>
      <c r="BP634" s="86"/>
      <c r="BQ634" s="86"/>
    </row>
    <row r="635" spans="1:69" s="67" customFormat="1" ht="18" customHeight="1" x14ac:dyDescent="0.2">
      <c r="A635" s="206" t="s">
        <v>62</v>
      </c>
      <c r="B635" s="206"/>
      <c r="C635" s="206"/>
      <c r="D635" s="206"/>
      <c r="E635" s="206"/>
      <c r="F635" s="207"/>
      <c r="G635" s="207"/>
      <c r="H635" s="207"/>
      <c r="I635" s="207"/>
      <c r="J635" s="207"/>
      <c r="K635" s="207"/>
      <c r="L635" s="207"/>
      <c r="M635" s="207"/>
      <c r="N635" s="207"/>
      <c r="O635" s="207"/>
      <c r="P635" s="207"/>
      <c r="Q635" s="207"/>
      <c r="R635" s="207"/>
      <c r="S635" s="207"/>
      <c r="T635" s="207"/>
      <c r="U635" s="207"/>
      <c r="V635" s="207"/>
      <c r="W635" s="207"/>
      <c r="X635" s="204" t="str">
        <f t="shared" si="19"/>
        <v/>
      </c>
      <c r="Y635" s="204"/>
      <c r="Z635" s="204"/>
      <c r="AA635" s="204"/>
      <c r="AB635" s="204"/>
      <c r="AC635" s="87"/>
      <c r="AD635" s="66"/>
      <c r="AE635" s="66"/>
      <c r="AF635" s="66"/>
      <c r="AG635" s="85"/>
      <c r="AH635" s="85"/>
      <c r="AI635" s="85"/>
      <c r="AJ635" s="85"/>
      <c r="AK635" s="88"/>
      <c r="AL635" s="88"/>
      <c r="AM635" s="85"/>
      <c r="AN635" s="85"/>
      <c r="AO635" s="85"/>
      <c r="AP635" s="85"/>
      <c r="AQ635" s="85"/>
      <c r="AR635" s="85"/>
      <c r="AS635" s="85"/>
      <c r="AT635" s="86"/>
      <c r="AU635" s="86"/>
      <c r="AV635" s="86"/>
      <c r="AW635" s="86"/>
      <c r="AX635" s="86"/>
      <c r="AY635" s="86"/>
      <c r="AZ635" s="86"/>
      <c r="BA635" s="86"/>
      <c r="BB635" s="86"/>
      <c r="BC635" s="86"/>
      <c r="BD635" s="86"/>
      <c r="BE635" s="86"/>
      <c r="BF635" s="86"/>
      <c r="BG635" s="86"/>
      <c r="BH635" s="86"/>
      <c r="BI635" s="86"/>
      <c r="BJ635" s="86"/>
      <c r="BK635" s="86"/>
      <c r="BL635" s="86"/>
      <c r="BM635" s="86"/>
      <c r="BN635" s="86"/>
      <c r="BO635" s="86"/>
      <c r="BP635" s="86"/>
      <c r="BQ635" s="86"/>
    </row>
    <row r="636" spans="1:69" s="67" customFormat="1" ht="18" customHeight="1" x14ac:dyDescent="0.2">
      <c r="A636" s="206" t="s">
        <v>63</v>
      </c>
      <c r="B636" s="206"/>
      <c r="C636" s="206"/>
      <c r="D636" s="206"/>
      <c r="E636" s="206"/>
      <c r="F636" s="207"/>
      <c r="G636" s="207"/>
      <c r="H636" s="207"/>
      <c r="I636" s="207"/>
      <c r="J636" s="207"/>
      <c r="K636" s="207"/>
      <c r="L636" s="207"/>
      <c r="M636" s="207"/>
      <c r="N636" s="207"/>
      <c r="O636" s="207"/>
      <c r="P636" s="207"/>
      <c r="Q636" s="207"/>
      <c r="R636" s="207"/>
      <c r="S636" s="207"/>
      <c r="T636" s="207"/>
      <c r="U636" s="207"/>
      <c r="V636" s="207"/>
      <c r="W636" s="207"/>
      <c r="X636" s="204" t="str">
        <f t="shared" si="19"/>
        <v/>
      </c>
      <c r="Y636" s="204"/>
      <c r="Z636" s="204"/>
      <c r="AA636" s="204"/>
      <c r="AB636" s="204"/>
      <c r="AC636" s="87"/>
      <c r="AD636" s="66"/>
      <c r="AE636" s="66"/>
      <c r="AF636" s="66"/>
      <c r="AG636" s="85"/>
      <c r="AH636" s="85"/>
      <c r="AI636" s="85"/>
      <c r="AJ636" s="85"/>
      <c r="AK636" s="88"/>
      <c r="AL636" s="88"/>
      <c r="AM636" s="85"/>
      <c r="AN636" s="85"/>
      <c r="AO636" s="85"/>
      <c r="AP636" s="85"/>
      <c r="AQ636" s="85"/>
      <c r="AR636" s="85"/>
      <c r="AS636" s="85"/>
      <c r="AT636" s="86"/>
      <c r="AU636" s="86"/>
      <c r="AV636" s="86"/>
      <c r="AW636" s="86"/>
      <c r="AX636" s="86"/>
      <c r="AY636" s="86"/>
      <c r="AZ636" s="86"/>
      <c r="BA636" s="86"/>
      <c r="BB636" s="86"/>
      <c r="BC636" s="86"/>
      <c r="BD636" s="86"/>
      <c r="BE636" s="86"/>
      <c r="BF636" s="86"/>
      <c r="BG636" s="86"/>
      <c r="BH636" s="86"/>
      <c r="BI636" s="86"/>
      <c r="BJ636" s="86"/>
      <c r="BK636" s="86"/>
      <c r="BL636" s="86"/>
      <c r="BM636" s="86"/>
      <c r="BN636" s="86"/>
      <c r="BO636" s="86"/>
      <c r="BP636" s="86"/>
      <c r="BQ636" s="86"/>
    </row>
    <row r="637" spans="1:69" s="67" customFormat="1" ht="18" customHeight="1" x14ac:dyDescent="0.2">
      <c r="A637" s="206" t="s">
        <v>64</v>
      </c>
      <c r="B637" s="206"/>
      <c r="C637" s="206"/>
      <c r="D637" s="206"/>
      <c r="E637" s="206"/>
      <c r="F637" s="207"/>
      <c r="G637" s="207"/>
      <c r="H637" s="207"/>
      <c r="I637" s="207"/>
      <c r="J637" s="207"/>
      <c r="K637" s="207"/>
      <c r="L637" s="207"/>
      <c r="M637" s="207"/>
      <c r="N637" s="207"/>
      <c r="O637" s="207"/>
      <c r="P637" s="207"/>
      <c r="Q637" s="207"/>
      <c r="R637" s="207"/>
      <c r="S637" s="207"/>
      <c r="T637" s="207"/>
      <c r="U637" s="207"/>
      <c r="V637" s="207"/>
      <c r="W637" s="207"/>
      <c r="X637" s="204" t="str">
        <f t="shared" si="19"/>
        <v/>
      </c>
      <c r="Y637" s="204"/>
      <c r="Z637" s="204"/>
      <c r="AA637" s="204"/>
      <c r="AB637" s="204"/>
      <c r="AC637" s="87"/>
      <c r="AD637" s="66"/>
      <c r="AE637" s="66"/>
      <c r="AF637" s="66"/>
      <c r="AG637" s="85"/>
      <c r="AH637" s="85"/>
      <c r="AI637" s="85"/>
      <c r="AJ637" s="85"/>
      <c r="AK637" s="88"/>
      <c r="AL637" s="88"/>
      <c r="AM637" s="85"/>
      <c r="AN637" s="85"/>
      <c r="AO637" s="85"/>
      <c r="AP637" s="85"/>
      <c r="AQ637" s="85"/>
      <c r="AR637" s="85"/>
      <c r="AS637" s="85"/>
      <c r="AT637" s="86"/>
      <c r="AU637" s="86"/>
      <c r="AV637" s="86"/>
      <c r="AW637" s="86"/>
      <c r="AX637" s="86"/>
      <c r="AY637" s="86"/>
      <c r="AZ637" s="86"/>
      <c r="BA637" s="86"/>
      <c r="BB637" s="86"/>
      <c r="BC637" s="86"/>
      <c r="BD637" s="86"/>
      <c r="BE637" s="86"/>
      <c r="BF637" s="86"/>
      <c r="BG637" s="86"/>
      <c r="BH637" s="86"/>
      <c r="BI637" s="86"/>
      <c r="BJ637" s="86"/>
      <c r="BK637" s="86"/>
      <c r="BL637" s="86"/>
      <c r="BM637" s="86"/>
      <c r="BN637" s="86"/>
      <c r="BO637" s="86"/>
      <c r="BP637" s="86"/>
      <c r="BQ637" s="86"/>
    </row>
    <row r="638" spans="1:69" s="67" customFormat="1" ht="18" customHeight="1" x14ac:dyDescent="0.2">
      <c r="A638" s="206" t="s">
        <v>65</v>
      </c>
      <c r="B638" s="206"/>
      <c r="C638" s="206"/>
      <c r="D638" s="206"/>
      <c r="E638" s="206"/>
      <c r="F638" s="207"/>
      <c r="G638" s="207"/>
      <c r="H638" s="207"/>
      <c r="I638" s="207"/>
      <c r="J638" s="207"/>
      <c r="K638" s="207"/>
      <c r="L638" s="207"/>
      <c r="M638" s="207"/>
      <c r="N638" s="207"/>
      <c r="O638" s="207"/>
      <c r="P638" s="207"/>
      <c r="Q638" s="207"/>
      <c r="R638" s="207"/>
      <c r="S638" s="207"/>
      <c r="T638" s="207"/>
      <c r="U638" s="207"/>
      <c r="V638" s="207"/>
      <c r="W638" s="207"/>
      <c r="X638" s="204" t="str">
        <f t="shared" si="19"/>
        <v/>
      </c>
      <c r="Y638" s="204"/>
      <c r="Z638" s="204"/>
      <c r="AA638" s="204"/>
      <c r="AB638" s="204"/>
      <c r="AC638" s="87"/>
      <c r="AD638" s="66"/>
      <c r="AE638" s="66"/>
      <c r="AF638" s="66"/>
      <c r="AG638" s="85"/>
      <c r="AH638" s="85"/>
      <c r="AI638" s="85"/>
      <c r="AJ638" s="85"/>
      <c r="AK638" s="88"/>
      <c r="AL638" s="88"/>
      <c r="AM638" s="85"/>
      <c r="AN638" s="85"/>
      <c r="AO638" s="85"/>
      <c r="AP638" s="85"/>
      <c r="AQ638" s="85"/>
      <c r="AR638" s="85"/>
      <c r="AS638" s="85"/>
      <c r="AT638" s="86"/>
      <c r="AU638" s="86"/>
      <c r="AV638" s="86"/>
      <c r="AW638" s="86"/>
      <c r="AX638" s="86"/>
      <c r="AY638" s="86"/>
      <c r="AZ638" s="86"/>
      <c r="BA638" s="86"/>
      <c r="BB638" s="86"/>
      <c r="BC638" s="86"/>
      <c r="BD638" s="86"/>
      <c r="BE638" s="86"/>
      <c r="BF638" s="86"/>
      <c r="BG638" s="86"/>
      <c r="BH638" s="86"/>
      <c r="BI638" s="86"/>
      <c r="BJ638" s="86"/>
      <c r="BK638" s="86"/>
      <c r="BL638" s="86"/>
      <c r="BM638" s="86"/>
      <c r="BN638" s="86"/>
      <c r="BO638" s="86"/>
      <c r="BP638" s="86"/>
      <c r="BQ638" s="86"/>
    </row>
    <row r="639" spans="1:69" s="67" customFormat="1" ht="18" customHeight="1" x14ac:dyDescent="0.2">
      <c r="A639" s="203" t="s">
        <v>66</v>
      </c>
      <c r="B639" s="203"/>
      <c r="C639" s="203"/>
      <c r="D639" s="203"/>
      <c r="E639" s="203"/>
      <c r="F639" s="203"/>
      <c r="G639" s="203"/>
      <c r="H639" s="203"/>
      <c r="I639" s="203"/>
      <c r="J639" s="203"/>
      <c r="K639" s="203"/>
      <c r="L639" s="203"/>
      <c r="M639" s="203"/>
      <c r="N639" s="203"/>
      <c r="O639" s="203"/>
      <c r="P639" s="203"/>
      <c r="Q639" s="203"/>
      <c r="R639" s="203"/>
      <c r="S639" s="203"/>
      <c r="T639" s="203"/>
      <c r="U639" s="203"/>
      <c r="V639" s="203"/>
      <c r="W639" s="203"/>
      <c r="X639" s="204" t="str">
        <f>IF(SUM(X627:AB638)=0,"",SUM(X627:AB638))</f>
        <v/>
      </c>
      <c r="Y639" s="204"/>
      <c r="Z639" s="204"/>
      <c r="AA639" s="204"/>
      <c r="AB639" s="204"/>
      <c r="AC639" s="89"/>
      <c r="AD639" s="66"/>
      <c r="AE639" s="66"/>
      <c r="AF639" s="66"/>
      <c r="AK639" s="90"/>
      <c r="AL639" s="90"/>
      <c r="AM639" s="90"/>
      <c r="AN639" s="90"/>
    </row>
    <row r="640" spans="1:69" s="67" customFormat="1" ht="18" customHeight="1" x14ac:dyDescent="0.2">
      <c r="A640" s="203" t="s">
        <v>87</v>
      </c>
      <c r="B640" s="203"/>
      <c r="C640" s="203"/>
      <c r="D640" s="203"/>
      <c r="E640" s="203"/>
      <c r="F640" s="203"/>
      <c r="G640" s="203"/>
      <c r="H640" s="203"/>
      <c r="I640" s="203"/>
      <c r="J640" s="203"/>
      <c r="K640" s="203"/>
      <c r="L640" s="203"/>
      <c r="M640" s="203"/>
      <c r="N640" s="203"/>
      <c r="O640" s="203"/>
      <c r="P640" s="203"/>
      <c r="Q640" s="203"/>
      <c r="R640" s="203"/>
      <c r="S640" s="203"/>
      <c r="T640" s="203"/>
      <c r="U640" s="203"/>
      <c r="V640" s="203"/>
      <c r="W640" s="203"/>
      <c r="X640" s="204" t="str">
        <f>IFERROR(ROUND(X639*0.22,2),"")</f>
        <v/>
      </c>
      <c r="Y640" s="204"/>
      <c r="Z640" s="204"/>
      <c r="AA640" s="204"/>
      <c r="AB640" s="204"/>
      <c r="AC640" s="89"/>
      <c r="AD640" s="66"/>
      <c r="AE640" s="66"/>
      <c r="AF640" s="66"/>
      <c r="AG640" s="90"/>
      <c r="AH640" s="90"/>
      <c r="AI640" s="90"/>
      <c r="AJ640" s="90"/>
    </row>
    <row r="641" spans="1:69" s="67" customFormat="1" ht="18" customHeight="1" x14ac:dyDescent="0.2">
      <c r="A641" s="203" t="s">
        <v>67</v>
      </c>
      <c r="B641" s="203"/>
      <c r="C641" s="203"/>
      <c r="D641" s="203"/>
      <c r="E641" s="203"/>
      <c r="F641" s="203"/>
      <c r="G641" s="203"/>
      <c r="H641" s="203"/>
      <c r="I641" s="203"/>
      <c r="J641" s="203"/>
      <c r="K641" s="203"/>
      <c r="L641" s="203"/>
      <c r="M641" s="203"/>
      <c r="N641" s="203"/>
      <c r="O641" s="203"/>
      <c r="P641" s="203"/>
      <c r="Q641" s="203"/>
      <c r="R641" s="203"/>
      <c r="S641" s="203"/>
      <c r="T641" s="203"/>
      <c r="U641" s="203"/>
      <c r="V641" s="203"/>
      <c r="W641" s="203"/>
      <c r="X641" s="204" t="str">
        <f>IFERROR(ROUND(X639*0.01,2),"")</f>
        <v/>
      </c>
      <c r="Y641" s="204"/>
      <c r="Z641" s="204"/>
      <c r="AA641" s="204"/>
      <c r="AB641" s="204"/>
      <c r="AC641" s="89"/>
      <c r="AD641" s="66"/>
      <c r="AE641" s="66"/>
      <c r="AF641" s="66"/>
      <c r="AG641" s="90"/>
      <c r="AH641" s="90"/>
      <c r="AI641" s="90"/>
      <c r="AJ641" s="90"/>
      <c r="AK641" s="90"/>
      <c r="AL641" s="90"/>
      <c r="AM641" s="90"/>
      <c r="AN641" s="90"/>
      <c r="AO641" s="90"/>
    </row>
    <row r="642" spans="1:69" s="67" customFormat="1" ht="18" customHeight="1" x14ac:dyDescent="0.2">
      <c r="A642" s="203" t="s">
        <v>33</v>
      </c>
      <c r="B642" s="203"/>
      <c r="C642" s="203"/>
      <c r="D642" s="203"/>
      <c r="E642" s="203"/>
      <c r="F642" s="203"/>
      <c r="G642" s="203"/>
      <c r="H642" s="203"/>
      <c r="I642" s="203"/>
      <c r="J642" s="203"/>
      <c r="K642" s="203"/>
      <c r="L642" s="203"/>
      <c r="M642" s="203"/>
      <c r="N642" s="203"/>
      <c r="O642" s="203"/>
      <c r="P642" s="203"/>
      <c r="Q642" s="203"/>
      <c r="R642" s="203"/>
      <c r="S642" s="203"/>
      <c r="T642" s="203"/>
      <c r="U642" s="203"/>
      <c r="V642" s="203"/>
      <c r="W642" s="203"/>
      <c r="X642" s="204" t="str">
        <f>IF(SUM(X639:AB641)=0,"",SUM(X639:AB641))</f>
        <v/>
      </c>
      <c r="Y642" s="204"/>
      <c r="Z642" s="204"/>
      <c r="AA642" s="204"/>
      <c r="AB642" s="204"/>
      <c r="AC642" s="89"/>
      <c r="AD642" s="66"/>
      <c r="AE642" s="66"/>
      <c r="AF642" s="66"/>
      <c r="AG642" s="90"/>
      <c r="AH642" s="90"/>
      <c r="AI642" s="90"/>
      <c r="AJ642" s="90"/>
      <c r="AK642" s="90"/>
      <c r="AL642" s="90"/>
      <c r="AM642" s="90"/>
      <c r="AN642" s="90"/>
      <c r="AO642" s="90"/>
    </row>
    <row r="643" spans="1:69" s="67" customFormat="1" ht="9" customHeight="1" x14ac:dyDescent="0.2">
      <c r="N643" s="94"/>
      <c r="O643" s="89"/>
      <c r="P643" s="89"/>
      <c r="Q643" s="89"/>
      <c r="R643" s="89"/>
      <c r="S643" s="95"/>
      <c r="T643" s="95"/>
      <c r="U643" s="95"/>
      <c r="V643" s="95"/>
      <c r="W643" s="95"/>
      <c r="X643" s="95"/>
      <c r="Y643" s="95"/>
      <c r="Z643" s="95"/>
      <c r="AA643" s="90"/>
      <c r="AB643" s="90"/>
      <c r="AC643" s="89"/>
      <c r="AD643" s="66"/>
      <c r="AE643" s="66"/>
      <c r="AF643" s="66"/>
      <c r="AG643" s="90"/>
      <c r="AH643" s="90"/>
      <c r="AI643" s="90"/>
      <c r="AJ643" s="90"/>
      <c r="AK643" s="90"/>
      <c r="AL643" s="90"/>
      <c r="AM643" s="90"/>
      <c r="AN643" s="90"/>
      <c r="AO643" s="90"/>
    </row>
    <row r="644" spans="1:69" ht="15" customHeight="1" x14ac:dyDescent="0.2">
      <c r="A644" s="92" t="s">
        <v>71</v>
      </c>
      <c r="B644" s="82"/>
      <c r="C644" s="82"/>
      <c r="D644" s="82"/>
      <c r="E644" s="82"/>
      <c r="F644" s="82"/>
      <c r="G644" s="82"/>
      <c r="H644" s="82"/>
      <c r="I644" s="82"/>
      <c r="J644" s="82"/>
      <c r="K644" s="82"/>
      <c r="L644" s="82"/>
      <c r="M644" s="82"/>
      <c r="N644" s="82"/>
      <c r="O644" s="82"/>
      <c r="P644" s="82"/>
      <c r="R644" s="82"/>
      <c r="T644" s="82"/>
      <c r="V644" s="82"/>
      <c r="W644" s="82"/>
      <c r="X644" s="82"/>
      <c r="Y644" s="82"/>
      <c r="Z644" s="82"/>
      <c r="AA644" s="82"/>
      <c r="AB644" s="93" t="s">
        <v>72</v>
      </c>
      <c r="AC644" s="82"/>
      <c r="AD644" s="82"/>
    </row>
    <row r="645" spans="1:69" ht="9" customHeight="1" x14ac:dyDescent="0.2">
      <c r="A645" s="82"/>
      <c r="B645" s="82"/>
      <c r="C645" s="82"/>
      <c r="D645" s="82"/>
      <c r="E645" s="82"/>
      <c r="F645" s="82"/>
      <c r="G645" s="82"/>
      <c r="H645" s="82"/>
      <c r="I645" s="82"/>
      <c r="J645" s="82"/>
      <c r="K645" s="82"/>
      <c r="L645" s="82"/>
      <c r="M645" s="82"/>
      <c r="N645" s="82"/>
      <c r="O645" s="82"/>
      <c r="P645" s="82"/>
      <c r="Q645" s="82"/>
      <c r="R645" s="82"/>
      <c r="T645" s="82"/>
      <c r="V645" s="82"/>
      <c r="W645" s="82"/>
      <c r="X645" s="82"/>
      <c r="Y645" s="82"/>
      <c r="Z645" s="82"/>
      <c r="AA645" s="82"/>
      <c r="AB645" s="82"/>
      <c r="AC645" s="82"/>
      <c r="AD645" s="82"/>
    </row>
    <row r="646" spans="1:69" ht="18" customHeight="1" x14ac:dyDescent="0.2">
      <c r="A646" s="208">
        <f>Finanzierungsplan!S48</f>
        <v>2028</v>
      </c>
      <c r="B646" s="208"/>
    </row>
    <row r="647" spans="1:69" s="67" customFormat="1" ht="18" customHeight="1" x14ac:dyDescent="0.2">
      <c r="A647" s="209" t="s">
        <v>48</v>
      </c>
      <c r="B647" s="209"/>
      <c r="C647" s="209"/>
      <c r="D647" s="209"/>
      <c r="E647" s="209"/>
      <c r="F647" s="210" t="s">
        <v>81</v>
      </c>
      <c r="G647" s="210"/>
      <c r="H647" s="210"/>
      <c r="I647" s="210"/>
      <c r="J647" s="210"/>
      <c r="K647" s="210" t="s">
        <v>69</v>
      </c>
      <c r="L647" s="210"/>
      <c r="M647" s="210"/>
      <c r="N647" s="210"/>
      <c r="O647" s="210"/>
      <c r="P647" s="210"/>
      <c r="Q647" s="210"/>
      <c r="R647" s="210"/>
      <c r="S647" s="210" t="s">
        <v>70</v>
      </c>
      <c r="T647" s="210"/>
      <c r="U647" s="210"/>
      <c r="V647" s="210"/>
      <c r="W647" s="210"/>
      <c r="X647" s="210" t="s">
        <v>115</v>
      </c>
      <c r="Y647" s="210"/>
      <c r="Z647" s="210"/>
      <c r="AA647" s="210"/>
      <c r="AB647" s="210"/>
      <c r="AC647" s="84"/>
      <c r="AD647" s="66"/>
      <c r="AE647" s="66"/>
      <c r="AF647" s="66"/>
      <c r="AG647" s="85"/>
      <c r="AH647" s="85"/>
      <c r="AI647" s="85"/>
      <c r="AJ647" s="85"/>
      <c r="AK647" s="85"/>
      <c r="AL647" s="85"/>
      <c r="AM647" s="85"/>
      <c r="AN647" s="85"/>
      <c r="AO647" s="85"/>
      <c r="AP647" s="85"/>
      <c r="AQ647" s="85"/>
      <c r="AR647" s="85"/>
      <c r="AS647" s="85"/>
      <c r="AT647" s="86"/>
      <c r="AU647" s="86"/>
      <c r="AV647" s="86"/>
      <c r="AW647" s="86"/>
      <c r="AX647" s="86"/>
      <c r="AY647" s="86"/>
      <c r="AZ647" s="86"/>
      <c r="BA647" s="86"/>
      <c r="BB647" s="86"/>
      <c r="BC647" s="86"/>
      <c r="BD647" s="86"/>
      <c r="BE647" s="86"/>
      <c r="BF647" s="86"/>
      <c r="BG647" s="86"/>
      <c r="BH647" s="86"/>
      <c r="BI647" s="86"/>
      <c r="BJ647" s="86"/>
      <c r="BK647" s="86"/>
      <c r="BL647" s="86"/>
      <c r="BM647" s="86"/>
      <c r="BN647" s="86"/>
      <c r="BO647" s="86"/>
      <c r="BP647" s="86"/>
      <c r="BQ647" s="86"/>
    </row>
    <row r="648" spans="1:69" s="67" customFormat="1" ht="18" customHeight="1" x14ac:dyDescent="0.2">
      <c r="A648" s="209"/>
      <c r="B648" s="209"/>
      <c r="C648" s="209"/>
      <c r="D648" s="209"/>
      <c r="E648" s="209"/>
      <c r="F648" s="210"/>
      <c r="G648" s="210"/>
      <c r="H648" s="210"/>
      <c r="I648" s="210"/>
      <c r="J648" s="210"/>
      <c r="K648" s="210"/>
      <c r="L648" s="210"/>
      <c r="M648" s="210"/>
      <c r="N648" s="210"/>
      <c r="O648" s="210"/>
      <c r="P648" s="210"/>
      <c r="Q648" s="210"/>
      <c r="R648" s="210"/>
      <c r="S648" s="210"/>
      <c r="T648" s="210"/>
      <c r="U648" s="210"/>
      <c r="V648" s="210"/>
      <c r="W648" s="210"/>
      <c r="X648" s="210"/>
      <c r="Y648" s="210"/>
      <c r="Z648" s="210"/>
      <c r="AA648" s="210"/>
      <c r="AB648" s="210"/>
      <c r="AC648" s="84"/>
      <c r="AD648" s="66"/>
      <c r="AE648" s="66"/>
      <c r="AF648" s="66"/>
      <c r="AG648" s="85"/>
      <c r="AH648" s="85"/>
      <c r="AI648" s="85"/>
      <c r="AJ648" s="85"/>
      <c r="AK648" s="85"/>
      <c r="AL648" s="85"/>
      <c r="AM648" s="85"/>
      <c r="AN648" s="85"/>
      <c r="AO648" s="85"/>
      <c r="AP648" s="85"/>
      <c r="AQ648" s="85"/>
      <c r="AR648" s="85"/>
      <c r="AS648" s="85"/>
      <c r="AT648" s="86"/>
      <c r="AU648" s="86"/>
      <c r="AV648" s="86"/>
      <c r="AW648" s="86"/>
      <c r="AX648" s="86"/>
      <c r="AY648" s="86"/>
      <c r="AZ648" s="86"/>
      <c r="BA648" s="86"/>
      <c r="BB648" s="86"/>
      <c r="BC648" s="86"/>
      <c r="BD648" s="86"/>
      <c r="BE648" s="86"/>
      <c r="BF648" s="86"/>
      <c r="BG648" s="86"/>
      <c r="BH648" s="86"/>
      <c r="BI648" s="86"/>
      <c r="BJ648" s="86"/>
      <c r="BK648" s="86"/>
      <c r="BL648" s="86"/>
      <c r="BM648" s="86"/>
      <c r="BN648" s="86"/>
      <c r="BO648" s="86"/>
      <c r="BP648" s="86"/>
      <c r="BQ648" s="86"/>
    </row>
    <row r="649" spans="1:69" s="67" customFormat="1" ht="18" customHeight="1" x14ac:dyDescent="0.2">
      <c r="A649" s="206" t="s">
        <v>54</v>
      </c>
      <c r="B649" s="206"/>
      <c r="C649" s="206"/>
      <c r="D649" s="206"/>
      <c r="E649" s="206"/>
      <c r="F649" s="207"/>
      <c r="G649" s="207"/>
      <c r="H649" s="207"/>
      <c r="I649" s="207"/>
      <c r="J649" s="207"/>
      <c r="K649" s="207"/>
      <c r="L649" s="207"/>
      <c r="M649" s="207"/>
      <c r="N649" s="207"/>
      <c r="O649" s="207"/>
      <c r="P649" s="207"/>
      <c r="Q649" s="207"/>
      <c r="R649" s="207"/>
      <c r="S649" s="207"/>
      <c r="T649" s="207"/>
      <c r="U649" s="207"/>
      <c r="V649" s="207"/>
      <c r="W649" s="207"/>
      <c r="X649" s="204" t="str">
        <f>IF(OR($M$593="",$M$585="",SUM(F649:W649)=0),"",IFERROR(ROUND((F649+K649+S649)*$M$593/$M$585,2),""))</f>
        <v/>
      </c>
      <c r="Y649" s="204"/>
      <c r="Z649" s="204"/>
      <c r="AA649" s="204"/>
      <c r="AB649" s="204"/>
      <c r="AC649" s="87"/>
      <c r="AD649" s="66"/>
      <c r="AE649" s="66"/>
      <c r="AF649" s="66"/>
      <c r="AG649" s="85"/>
      <c r="AH649" s="85"/>
      <c r="AI649" s="85"/>
      <c r="AJ649" s="85"/>
      <c r="AK649" s="88"/>
      <c r="AL649" s="88"/>
      <c r="AM649" s="85"/>
      <c r="AN649" s="85"/>
      <c r="AO649" s="85"/>
      <c r="AP649" s="85"/>
      <c r="AQ649" s="85"/>
      <c r="AR649" s="85"/>
      <c r="AS649" s="85"/>
      <c r="AT649" s="86"/>
      <c r="AU649" s="86"/>
      <c r="AV649" s="86"/>
      <c r="AW649" s="86"/>
      <c r="AX649" s="86"/>
      <c r="AY649" s="86"/>
      <c r="AZ649" s="86"/>
      <c r="BA649" s="86"/>
      <c r="BB649" s="86"/>
      <c r="BC649" s="86"/>
      <c r="BD649" s="86"/>
      <c r="BE649" s="86"/>
      <c r="BF649" s="86"/>
      <c r="BG649" s="86"/>
      <c r="BH649" s="86"/>
      <c r="BI649" s="86"/>
      <c r="BJ649" s="86"/>
      <c r="BK649" s="86"/>
      <c r="BL649" s="86"/>
      <c r="BM649" s="86"/>
      <c r="BN649" s="86"/>
      <c r="BO649" s="86"/>
      <c r="BP649" s="86"/>
      <c r="BQ649" s="86"/>
    </row>
    <row r="650" spans="1:69" s="67" customFormat="1" ht="18" customHeight="1" x14ac:dyDescent="0.2">
      <c r="A650" s="206" t="s">
        <v>55</v>
      </c>
      <c r="B650" s="206"/>
      <c r="C650" s="206"/>
      <c r="D650" s="206"/>
      <c r="E650" s="206"/>
      <c r="F650" s="207"/>
      <c r="G650" s="207"/>
      <c r="H650" s="207"/>
      <c r="I650" s="207"/>
      <c r="J650" s="207"/>
      <c r="K650" s="207"/>
      <c r="L650" s="207"/>
      <c r="M650" s="207"/>
      <c r="N650" s="207"/>
      <c r="O650" s="207"/>
      <c r="P650" s="207"/>
      <c r="Q650" s="207"/>
      <c r="R650" s="207"/>
      <c r="S650" s="207"/>
      <c r="T650" s="207"/>
      <c r="U650" s="207"/>
      <c r="V650" s="207"/>
      <c r="W650" s="207"/>
      <c r="X650" s="204" t="str">
        <f t="shared" ref="X650:X660" si="20">IF(OR($M$593="",$M$585="",SUM(F650:W650)=0),"",IFERROR(ROUND((F650+K650+S650)*$M$593/$M$585,2),""))</f>
        <v/>
      </c>
      <c r="Y650" s="204"/>
      <c r="Z650" s="204"/>
      <c r="AA650" s="204"/>
      <c r="AB650" s="204"/>
      <c r="AC650" s="87"/>
      <c r="AD650" s="66"/>
      <c r="AE650" s="66"/>
      <c r="AF650" s="66"/>
      <c r="AG650" s="85"/>
      <c r="AH650" s="85"/>
      <c r="AI650" s="85"/>
      <c r="AJ650" s="85"/>
      <c r="AK650" s="88"/>
      <c r="AL650" s="88"/>
      <c r="AM650" s="85"/>
      <c r="AN650" s="85"/>
      <c r="AO650" s="85"/>
      <c r="AP650" s="85"/>
      <c r="AQ650" s="85"/>
      <c r="AR650" s="85"/>
      <c r="AS650" s="85"/>
      <c r="AT650" s="86"/>
      <c r="AU650" s="86"/>
      <c r="AV650" s="86"/>
      <c r="AW650" s="86"/>
      <c r="AX650" s="86"/>
      <c r="AY650" s="86"/>
      <c r="AZ650" s="86"/>
      <c r="BA650" s="86"/>
      <c r="BB650" s="86"/>
      <c r="BC650" s="86"/>
      <c r="BD650" s="86"/>
      <c r="BE650" s="86"/>
      <c r="BF650" s="86"/>
      <c r="BG650" s="86"/>
      <c r="BH650" s="86"/>
      <c r="BI650" s="86"/>
      <c r="BJ650" s="86"/>
      <c r="BK650" s="86"/>
      <c r="BL650" s="86"/>
      <c r="BM650" s="86"/>
      <c r="BN650" s="86"/>
      <c r="BO650" s="86"/>
      <c r="BP650" s="86"/>
      <c r="BQ650" s="86"/>
    </row>
    <row r="651" spans="1:69" s="67" customFormat="1" ht="18" customHeight="1" x14ac:dyDescent="0.2">
      <c r="A651" s="206" t="s">
        <v>56</v>
      </c>
      <c r="B651" s="206"/>
      <c r="C651" s="206"/>
      <c r="D651" s="206"/>
      <c r="E651" s="206"/>
      <c r="F651" s="207"/>
      <c r="G651" s="207"/>
      <c r="H651" s="207"/>
      <c r="I651" s="207"/>
      <c r="J651" s="207"/>
      <c r="K651" s="207"/>
      <c r="L651" s="207"/>
      <c r="M651" s="207"/>
      <c r="N651" s="207"/>
      <c r="O651" s="207"/>
      <c r="P651" s="207"/>
      <c r="Q651" s="207"/>
      <c r="R651" s="207"/>
      <c r="S651" s="207"/>
      <c r="T651" s="207"/>
      <c r="U651" s="207"/>
      <c r="V651" s="207"/>
      <c r="W651" s="207"/>
      <c r="X651" s="204" t="str">
        <f t="shared" si="20"/>
        <v/>
      </c>
      <c r="Y651" s="204"/>
      <c r="Z651" s="204"/>
      <c r="AA651" s="204"/>
      <c r="AB651" s="204"/>
      <c r="AC651" s="87"/>
      <c r="AD651" s="66"/>
      <c r="AE651" s="66"/>
      <c r="AF651" s="66"/>
      <c r="AG651" s="85"/>
      <c r="AH651" s="85"/>
      <c r="AI651" s="85"/>
      <c r="AJ651" s="85"/>
      <c r="AK651" s="88"/>
      <c r="AL651" s="88"/>
      <c r="AM651" s="85"/>
      <c r="AN651" s="85"/>
      <c r="AO651" s="85"/>
      <c r="AP651" s="85"/>
      <c r="AQ651" s="85"/>
      <c r="AR651" s="85"/>
      <c r="AS651" s="85"/>
      <c r="AT651" s="86"/>
      <c r="AU651" s="86"/>
      <c r="AV651" s="86"/>
      <c r="AW651" s="86"/>
      <c r="AX651" s="86"/>
      <c r="AY651" s="86"/>
      <c r="AZ651" s="86"/>
      <c r="BA651" s="86"/>
      <c r="BB651" s="86"/>
      <c r="BC651" s="86"/>
      <c r="BD651" s="86"/>
      <c r="BE651" s="86"/>
      <c r="BF651" s="86"/>
      <c r="BG651" s="86"/>
      <c r="BH651" s="86"/>
      <c r="BI651" s="86"/>
      <c r="BJ651" s="86"/>
      <c r="BK651" s="86"/>
      <c r="BL651" s="86"/>
      <c r="BM651" s="86"/>
      <c r="BN651" s="86"/>
      <c r="BO651" s="86"/>
      <c r="BP651" s="86"/>
      <c r="BQ651" s="86"/>
    </row>
    <row r="652" spans="1:69" s="67" customFormat="1" ht="18" customHeight="1" x14ac:dyDescent="0.2">
      <c r="A652" s="206" t="s">
        <v>57</v>
      </c>
      <c r="B652" s="206"/>
      <c r="C652" s="206"/>
      <c r="D652" s="206"/>
      <c r="E652" s="206"/>
      <c r="F652" s="207"/>
      <c r="G652" s="207"/>
      <c r="H652" s="207"/>
      <c r="I652" s="207"/>
      <c r="J652" s="207"/>
      <c r="K652" s="207"/>
      <c r="L652" s="207"/>
      <c r="M652" s="207"/>
      <c r="N652" s="207"/>
      <c r="O652" s="207"/>
      <c r="P652" s="207"/>
      <c r="Q652" s="207"/>
      <c r="R652" s="207"/>
      <c r="S652" s="207"/>
      <c r="T652" s="207"/>
      <c r="U652" s="207"/>
      <c r="V652" s="207"/>
      <c r="W652" s="207"/>
      <c r="X652" s="204" t="str">
        <f t="shared" si="20"/>
        <v/>
      </c>
      <c r="Y652" s="204"/>
      <c r="Z652" s="204"/>
      <c r="AA652" s="204"/>
      <c r="AB652" s="204"/>
      <c r="AC652" s="87"/>
      <c r="AD652" s="66"/>
      <c r="AE652" s="66"/>
      <c r="AF652" s="66"/>
      <c r="AG652" s="85"/>
      <c r="AH652" s="85"/>
      <c r="AI652" s="85"/>
      <c r="AJ652" s="85"/>
      <c r="AK652" s="88"/>
      <c r="AL652" s="88"/>
      <c r="AM652" s="85"/>
      <c r="AN652" s="85"/>
      <c r="AO652" s="85"/>
      <c r="AP652" s="85"/>
      <c r="AQ652" s="85"/>
      <c r="AR652" s="85"/>
      <c r="AS652" s="85"/>
      <c r="AT652" s="86"/>
      <c r="AU652" s="86"/>
      <c r="AV652" s="86"/>
      <c r="AW652" s="86"/>
      <c r="AX652" s="86"/>
      <c r="AY652" s="86"/>
      <c r="AZ652" s="86"/>
      <c r="BA652" s="86"/>
      <c r="BB652" s="86"/>
      <c r="BC652" s="86"/>
      <c r="BD652" s="86"/>
      <c r="BE652" s="86"/>
      <c r="BF652" s="86"/>
      <c r="BG652" s="86"/>
      <c r="BH652" s="86"/>
      <c r="BI652" s="86"/>
      <c r="BJ652" s="86"/>
      <c r="BK652" s="86"/>
      <c r="BL652" s="86"/>
      <c r="BM652" s="86"/>
      <c r="BN652" s="86"/>
      <c r="BO652" s="86"/>
      <c r="BP652" s="86"/>
      <c r="BQ652" s="86"/>
    </row>
    <row r="653" spans="1:69" s="67" customFormat="1" ht="18" customHeight="1" x14ac:dyDescent="0.2">
      <c r="A653" s="206" t="s">
        <v>58</v>
      </c>
      <c r="B653" s="206"/>
      <c r="C653" s="206"/>
      <c r="D653" s="206"/>
      <c r="E653" s="206"/>
      <c r="F653" s="207"/>
      <c r="G653" s="207"/>
      <c r="H653" s="207"/>
      <c r="I653" s="207"/>
      <c r="J653" s="207"/>
      <c r="K653" s="207"/>
      <c r="L653" s="207"/>
      <c r="M653" s="207"/>
      <c r="N653" s="207"/>
      <c r="O653" s="207"/>
      <c r="P653" s="207"/>
      <c r="Q653" s="207"/>
      <c r="R653" s="207"/>
      <c r="S653" s="207"/>
      <c r="T653" s="207"/>
      <c r="U653" s="207"/>
      <c r="V653" s="207"/>
      <c r="W653" s="207"/>
      <c r="X653" s="204" t="str">
        <f t="shared" si="20"/>
        <v/>
      </c>
      <c r="Y653" s="204"/>
      <c r="Z653" s="204"/>
      <c r="AA653" s="204"/>
      <c r="AB653" s="204"/>
      <c r="AC653" s="87"/>
      <c r="AD653" s="66"/>
      <c r="AE653" s="66"/>
      <c r="AF653" s="66"/>
      <c r="AG653" s="85"/>
      <c r="AH653" s="85"/>
      <c r="AI653" s="85"/>
      <c r="AJ653" s="85"/>
      <c r="AK653" s="88"/>
      <c r="AL653" s="88"/>
      <c r="AM653" s="85"/>
      <c r="AN653" s="85"/>
      <c r="AO653" s="85"/>
      <c r="AP653" s="85"/>
      <c r="AQ653" s="85"/>
      <c r="AR653" s="85"/>
      <c r="AS653" s="85"/>
      <c r="AT653" s="86"/>
      <c r="AU653" s="86"/>
      <c r="AV653" s="86"/>
      <c r="AW653" s="86"/>
      <c r="AX653" s="86"/>
      <c r="AY653" s="86"/>
      <c r="AZ653" s="86"/>
      <c r="BA653" s="86"/>
      <c r="BB653" s="86"/>
      <c r="BC653" s="86"/>
      <c r="BD653" s="86"/>
      <c r="BE653" s="86"/>
      <c r="BF653" s="86"/>
      <c r="BG653" s="86"/>
      <c r="BH653" s="86"/>
      <c r="BI653" s="86"/>
      <c r="BJ653" s="86"/>
      <c r="BK653" s="86"/>
      <c r="BL653" s="86"/>
      <c r="BM653" s="86"/>
      <c r="BN653" s="86"/>
      <c r="BO653" s="86"/>
      <c r="BP653" s="86"/>
      <c r="BQ653" s="86"/>
    </row>
    <row r="654" spans="1:69" s="67" customFormat="1" ht="18" customHeight="1" x14ac:dyDescent="0.2">
      <c r="A654" s="206" t="s">
        <v>59</v>
      </c>
      <c r="B654" s="206"/>
      <c r="C654" s="206"/>
      <c r="D654" s="206"/>
      <c r="E654" s="206"/>
      <c r="F654" s="207"/>
      <c r="G654" s="207"/>
      <c r="H654" s="207"/>
      <c r="I654" s="207"/>
      <c r="J654" s="207"/>
      <c r="K654" s="207"/>
      <c r="L654" s="207"/>
      <c r="M654" s="207"/>
      <c r="N654" s="207"/>
      <c r="O654" s="207"/>
      <c r="P654" s="207"/>
      <c r="Q654" s="207"/>
      <c r="R654" s="207"/>
      <c r="S654" s="207"/>
      <c r="T654" s="207"/>
      <c r="U654" s="207"/>
      <c r="V654" s="207"/>
      <c r="W654" s="207"/>
      <c r="X654" s="204" t="str">
        <f t="shared" si="20"/>
        <v/>
      </c>
      <c r="Y654" s="204"/>
      <c r="Z654" s="204"/>
      <c r="AA654" s="204"/>
      <c r="AB654" s="204"/>
      <c r="AC654" s="87"/>
      <c r="AD654" s="66"/>
      <c r="AE654" s="66"/>
      <c r="AF654" s="66"/>
      <c r="AG654" s="85"/>
      <c r="AH654" s="85"/>
      <c r="AI654" s="85"/>
      <c r="AJ654" s="85"/>
      <c r="AK654" s="88"/>
      <c r="AL654" s="88"/>
      <c r="AM654" s="85"/>
      <c r="AN654" s="85"/>
      <c r="AO654" s="85"/>
      <c r="AP654" s="85"/>
      <c r="AQ654" s="85"/>
      <c r="AR654" s="85"/>
      <c r="AS654" s="85"/>
      <c r="AT654" s="86"/>
      <c r="AU654" s="86"/>
      <c r="AV654" s="86"/>
      <c r="AW654" s="86"/>
      <c r="AX654" s="86"/>
      <c r="AY654" s="86"/>
      <c r="AZ654" s="86"/>
      <c r="BA654" s="86"/>
      <c r="BB654" s="86"/>
      <c r="BC654" s="86"/>
      <c r="BD654" s="86"/>
      <c r="BE654" s="86"/>
      <c r="BF654" s="86"/>
      <c r="BG654" s="86"/>
      <c r="BH654" s="86"/>
      <c r="BI654" s="86"/>
      <c r="BJ654" s="86"/>
      <c r="BK654" s="86"/>
      <c r="BL654" s="86"/>
      <c r="BM654" s="86"/>
      <c r="BN654" s="86"/>
      <c r="BO654" s="86"/>
      <c r="BP654" s="86"/>
      <c r="BQ654" s="86"/>
    </row>
    <row r="655" spans="1:69" s="67" customFormat="1" ht="18" customHeight="1" x14ac:dyDescent="0.2">
      <c r="A655" s="206" t="s">
        <v>60</v>
      </c>
      <c r="B655" s="206"/>
      <c r="C655" s="206"/>
      <c r="D655" s="206"/>
      <c r="E655" s="206"/>
      <c r="F655" s="207"/>
      <c r="G655" s="207"/>
      <c r="H655" s="207"/>
      <c r="I655" s="207"/>
      <c r="J655" s="207"/>
      <c r="K655" s="207"/>
      <c r="L655" s="207"/>
      <c r="M655" s="207"/>
      <c r="N655" s="207"/>
      <c r="O655" s="207"/>
      <c r="P655" s="207"/>
      <c r="Q655" s="207"/>
      <c r="R655" s="207"/>
      <c r="S655" s="207"/>
      <c r="T655" s="207"/>
      <c r="U655" s="207"/>
      <c r="V655" s="207"/>
      <c r="W655" s="207"/>
      <c r="X655" s="204" t="str">
        <f t="shared" si="20"/>
        <v/>
      </c>
      <c r="Y655" s="204"/>
      <c r="Z655" s="204"/>
      <c r="AA655" s="204"/>
      <c r="AB655" s="204"/>
      <c r="AC655" s="87"/>
      <c r="AD655" s="66"/>
      <c r="AE655" s="66"/>
      <c r="AF655" s="66"/>
      <c r="AG655" s="85"/>
      <c r="AH655" s="85"/>
      <c r="AI655" s="85"/>
      <c r="AJ655" s="85"/>
      <c r="AK655" s="88"/>
      <c r="AL655" s="88"/>
      <c r="AM655" s="85"/>
      <c r="AN655" s="85"/>
      <c r="AO655" s="85"/>
      <c r="AP655" s="85"/>
      <c r="AQ655" s="85"/>
      <c r="AR655" s="85"/>
      <c r="AS655" s="85"/>
      <c r="AT655" s="86"/>
      <c r="AU655" s="86"/>
      <c r="AV655" s="86"/>
      <c r="AW655" s="86"/>
      <c r="AX655" s="86"/>
      <c r="AY655" s="86"/>
      <c r="AZ655" s="86"/>
      <c r="BA655" s="86"/>
      <c r="BB655" s="86"/>
      <c r="BC655" s="86"/>
      <c r="BD655" s="86"/>
      <c r="BE655" s="86"/>
      <c r="BF655" s="86"/>
      <c r="BG655" s="86"/>
      <c r="BH655" s="86"/>
      <c r="BI655" s="86"/>
      <c r="BJ655" s="86"/>
      <c r="BK655" s="86"/>
      <c r="BL655" s="86"/>
      <c r="BM655" s="86"/>
      <c r="BN655" s="86"/>
      <c r="BO655" s="86"/>
      <c r="BP655" s="86"/>
      <c r="BQ655" s="86"/>
    </row>
    <row r="656" spans="1:69" s="67" customFormat="1" ht="18" customHeight="1" x14ac:dyDescent="0.2">
      <c r="A656" s="206" t="s">
        <v>61</v>
      </c>
      <c r="B656" s="206"/>
      <c r="C656" s="206"/>
      <c r="D656" s="206"/>
      <c r="E656" s="206"/>
      <c r="F656" s="207"/>
      <c r="G656" s="207"/>
      <c r="H656" s="207"/>
      <c r="I656" s="207"/>
      <c r="J656" s="207"/>
      <c r="K656" s="207"/>
      <c r="L656" s="207"/>
      <c r="M656" s="207"/>
      <c r="N656" s="207"/>
      <c r="O656" s="207"/>
      <c r="P656" s="207"/>
      <c r="Q656" s="207"/>
      <c r="R656" s="207"/>
      <c r="S656" s="207"/>
      <c r="T656" s="207"/>
      <c r="U656" s="207"/>
      <c r="V656" s="207"/>
      <c r="W656" s="207"/>
      <c r="X656" s="204" t="str">
        <f t="shared" si="20"/>
        <v/>
      </c>
      <c r="Y656" s="204"/>
      <c r="Z656" s="204"/>
      <c r="AA656" s="204"/>
      <c r="AB656" s="204"/>
      <c r="AC656" s="87"/>
      <c r="AD656" s="66"/>
      <c r="AE656" s="66"/>
      <c r="AF656" s="66"/>
      <c r="AG656" s="85"/>
      <c r="AH656" s="85"/>
      <c r="AI656" s="85"/>
      <c r="AJ656" s="85"/>
      <c r="AK656" s="88"/>
      <c r="AL656" s="88"/>
      <c r="AM656" s="85"/>
      <c r="AN656" s="85"/>
      <c r="AO656" s="85"/>
      <c r="AP656" s="85"/>
      <c r="AQ656" s="85"/>
      <c r="AR656" s="85"/>
      <c r="AS656" s="85"/>
      <c r="AT656" s="86"/>
      <c r="AU656" s="86"/>
      <c r="AV656" s="86"/>
      <c r="AW656" s="86"/>
      <c r="AX656" s="86"/>
      <c r="AY656" s="86"/>
      <c r="AZ656" s="86"/>
      <c r="BA656" s="86"/>
      <c r="BB656" s="86"/>
      <c r="BC656" s="86"/>
      <c r="BD656" s="86"/>
      <c r="BE656" s="86"/>
      <c r="BF656" s="86"/>
      <c r="BG656" s="86"/>
      <c r="BH656" s="86"/>
      <c r="BI656" s="86"/>
      <c r="BJ656" s="86"/>
      <c r="BK656" s="86"/>
      <c r="BL656" s="86"/>
      <c r="BM656" s="86"/>
      <c r="BN656" s="86"/>
      <c r="BO656" s="86"/>
      <c r="BP656" s="86"/>
      <c r="BQ656" s="86"/>
    </row>
    <row r="657" spans="1:69" s="67" customFormat="1" ht="18" customHeight="1" x14ac:dyDescent="0.2">
      <c r="A657" s="206" t="s">
        <v>62</v>
      </c>
      <c r="B657" s="206"/>
      <c r="C657" s="206"/>
      <c r="D657" s="206"/>
      <c r="E657" s="206"/>
      <c r="F657" s="207"/>
      <c r="G657" s="207"/>
      <c r="H657" s="207"/>
      <c r="I657" s="207"/>
      <c r="J657" s="207"/>
      <c r="K657" s="207"/>
      <c r="L657" s="207"/>
      <c r="M657" s="207"/>
      <c r="N657" s="207"/>
      <c r="O657" s="207"/>
      <c r="P657" s="207"/>
      <c r="Q657" s="207"/>
      <c r="R657" s="207"/>
      <c r="S657" s="207"/>
      <c r="T657" s="207"/>
      <c r="U657" s="207"/>
      <c r="V657" s="207"/>
      <c r="W657" s="207"/>
      <c r="X657" s="204" t="str">
        <f t="shared" si="20"/>
        <v/>
      </c>
      <c r="Y657" s="204"/>
      <c r="Z657" s="204"/>
      <c r="AA657" s="204"/>
      <c r="AB657" s="204"/>
      <c r="AC657" s="87"/>
      <c r="AD657" s="66"/>
      <c r="AE657" s="66"/>
      <c r="AF657" s="66"/>
      <c r="AG657" s="85"/>
      <c r="AH657" s="85"/>
      <c r="AI657" s="85"/>
      <c r="AJ657" s="85"/>
      <c r="AK657" s="88"/>
      <c r="AL657" s="88"/>
      <c r="AM657" s="85"/>
      <c r="AN657" s="85"/>
      <c r="AO657" s="85"/>
      <c r="AP657" s="85"/>
      <c r="AQ657" s="85"/>
      <c r="AR657" s="85"/>
      <c r="AS657" s="85"/>
      <c r="AT657" s="86"/>
      <c r="AU657" s="86"/>
      <c r="AV657" s="86"/>
      <c r="AW657" s="86"/>
      <c r="AX657" s="86"/>
      <c r="AY657" s="86"/>
      <c r="AZ657" s="86"/>
      <c r="BA657" s="86"/>
      <c r="BB657" s="86"/>
      <c r="BC657" s="86"/>
      <c r="BD657" s="86"/>
      <c r="BE657" s="86"/>
      <c r="BF657" s="86"/>
      <c r="BG657" s="86"/>
      <c r="BH657" s="86"/>
      <c r="BI657" s="86"/>
      <c r="BJ657" s="86"/>
      <c r="BK657" s="86"/>
      <c r="BL657" s="86"/>
      <c r="BM657" s="86"/>
      <c r="BN657" s="86"/>
      <c r="BO657" s="86"/>
      <c r="BP657" s="86"/>
      <c r="BQ657" s="86"/>
    </row>
    <row r="658" spans="1:69" s="67" customFormat="1" ht="18" customHeight="1" x14ac:dyDescent="0.2">
      <c r="A658" s="206" t="s">
        <v>63</v>
      </c>
      <c r="B658" s="206"/>
      <c r="C658" s="206"/>
      <c r="D658" s="206"/>
      <c r="E658" s="206"/>
      <c r="F658" s="207"/>
      <c r="G658" s="207"/>
      <c r="H658" s="207"/>
      <c r="I658" s="207"/>
      <c r="J658" s="207"/>
      <c r="K658" s="207"/>
      <c r="L658" s="207"/>
      <c r="M658" s="207"/>
      <c r="N658" s="207"/>
      <c r="O658" s="207"/>
      <c r="P658" s="207"/>
      <c r="Q658" s="207"/>
      <c r="R658" s="207"/>
      <c r="S658" s="207"/>
      <c r="T658" s="207"/>
      <c r="U658" s="207"/>
      <c r="V658" s="207"/>
      <c r="W658" s="207"/>
      <c r="X658" s="204" t="str">
        <f t="shared" si="20"/>
        <v/>
      </c>
      <c r="Y658" s="204"/>
      <c r="Z658" s="204"/>
      <c r="AA658" s="204"/>
      <c r="AB658" s="204"/>
      <c r="AC658" s="87"/>
      <c r="AD658" s="66"/>
      <c r="AE658" s="66"/>
      <c r="AF658" s="66"/>
      <c r="AG658" s="85"/>
      <c r="AH658" s="85"/>
      <c r="AI658" s="85"/>
      <c r="AJ658" s="85"/>
      <c r="AK658" s="88"/>
      <c r="AL658" s="88"/>
      <c r="AM658" s="85"/>
      <c r="AN658" s="85"/>
      <c r="AO658" s="85"/>
      <c r="AP658" s="85"/>
      <c r="AQ658" s="85"/>
      <c r="AR658" s="85"/>
      <c r="AS658" s="85"/>
      <c r="AT658" s="86"/>
      <c r="AU658" s="86"/>
      <c r="AV658" s="86"/>
      <c r="AW658" s="86"/>
      <c r="AX658" s="86"/>
      <c r="AY658" s="86"/>
      <c r="AZ658" s="86"/>
      <c r="BA658" s="86"/>
      <c r="BB658" s="86"/>
      <c r="BC658" s="86"/>
      <c r="BD658" s="86"/>
      <c r="BE658" s="86"/>
      <c r="BF658" s="86"/>
      <c r="BG658" s="86"/>
      <c r="BH658" s="86"/>
      <c r="BI658" s="86"/>
      <c r="BJ658" s="86"/>
      <c r="BK658" s="86"/>
      <c r="BL658" s="86"/>
      <c r="BM658" s="86"/>
      <c r="BN658" s="86"/>
      <c r="BO658" s="86"/>
      <c r="BP658" s="86"/>
      <c r="BQ658" s="86"/>
    </row>
    <row r="659" spans="1:69" s="67" customFormat="1" ht="18" customHeight="1" x14ac:dyDescent="0.2">
      <c r="A659" s="206" t="s">
        <v>64</v>
      </c>
      <c r="B659" s="206"/>
      <c r="C659" s="206"/>
      <c r="D659" s="206"/>
      <c r="E659" s="206"/>
      <c r="F659" s="207"/>
      <c r="G659" s="207"/>
      <c r="H659" s="207"/>
      <c r="I659" s="207"/>
      <c r="J659" s="207"/>
      <c r="K659" s="207"/>
      <c r="L659" s="207"/>
      <c r="M659" s="207"/>
      <c r="N659" s="207"/>
      <c r="O659" s="207"/>
      <c r="P659" s="207"/>
      <c r="Q659" s="207"/>
      <c r="R659" s="207"/>
      <c r="S659" s="207"/>
      <c r="T659" s="207"/>
      <c r="U659" s="207"/>
      <c r="V659" s="207"/>
      <c r="W659" s="207"/>
      <c r="X659" s="204" t="str">
        <f t="shared" si="20"/>
        <v/>
      </c>
      <c r="Y659" s="204"/>
      <c r="Z659" s="204"/>
      <c r="AA659" s="204"/>
      <c r="AB659" s="204"/>
      <c r="AC659" s="87"/>
      <c r="AD659" s="66"/>
      <c r="AE659" s="66"/>
      <c r="AF659" s="66"/>
      <c r="AG659" s="85"/>
      <c r="AH659" s="85"/>
      <c r="AI659" s="85"/>
      <c r="AJ659" s="85"/>
      <c r="AK659" s="88"/>
      <c r="AL659" s="88"/>
      <c r="AM659" s="85"/>
      <c r="AN659" s="85"/>
      <c r="AO659" s="85"/>
      <c r="AP659" s="85"/>
      <c r="AQ659" s="85"/>
      <c r="AR659" s="85"/>
      <c r="AS659" s="85"/>
      <c r="AT659" s="86"/>
      <c r="AU659" s="86"/>
      <c r="AV659" s="86"/>
      <c r="AW659" s="86"/>
      <c r="AX659" s="86"/>
      <c r="AY659" s="86"/>
      <c r="AZ659" s="86"/>
      <c r="BA659" s="86"/>
      <c r="BB659" s="86"/>
      <c r="BC659" s="86"/>
      <c r="BD659" s="86"/>
      <c r="BE659" s="86"/>
      <c r="BF659" s="86"/>
      <c r="BG659" s="86"/>
      <c r="BH659" s="86"/>
      <c r="BI659" s="86"/>
      <c r="BJ659" s="86"/>
      <c r="BK659" s="86"/>
      <c r="BL659" s="86"/>
      <c r="BM659" s="86"/>
      <c r="BN659" s="86"/>
      <c r="BO659" s="86"/>
      <c r="BP659" s="86"/>
      <c r="BQ659" s="86"/>
    </row>
    <row r="660" spans="1:69" s="67" customFormat="1" ht="18" customHeight="1" x14ac:dyDescent="0.2">
      <c r="A660" s="206" t="s">
        <v>65</v>
      </c>
      <c r="B660" s="206"/>
      <c r="C660" s="206"/>
      <c r="D660" s="206"/>
      <c r="E660" s="206"/>
      <c r="F660" s="207"/>
      <c r="G660" s="207"/>
      <c r="H660" s="207"/>
      <c r="I660" s="207"/>
      <c r="J660" s="207"/>
      <c r="K660" s="207"/>
      <c r="L660" s="207"/>
      <c r="M660" s="207"/>
      <c r="N660" s="207"/>
      <c r="O660" s="207"/>
      <c r="P660" s="207"/>
      <c r="Q660" s="207"/>
      <c r="R660" s="207"/>
      <c r="S660" s="207"/>
      <c r="T660" s="207"/>
      <c r="U660" s="207"/>
      <c r="V660" s="207"/>
      <c r="W660" s="207"/>
      <c r="X660" s="204" t="str">
        <f t="shared" si="20"/>
        <v/>
      </c>
      <c r="Y660" s="204"/>
      <c r="Z660" s="204"/>
      <c r="AA660" s="204"/>
      <c r="AB660" s="204"/>
      <c r="AC660" s="87"/>
      <c r="AD660" s="66"/>
      <c r="AE660" s="66"/>
      <c r="AF660" s="66"/>
      <c r="AG660" s="85"/>
      <c r="AH660" s="85"/>
      <c r="AI660" s="85"/>
      <c r="AJ660" s="85"/>
      <c r="AK660" s="88"/>
      <c r="AL660" s="88"/>
      <c r="AM660" s="85"/>
      <c r="AN660" s="85"/>
      <c r="AO660" s="85"/>
      <c r="AP660" s="85"/>
      <c r="AQ660" s="85"/>
      <c r="AR660" s="85"/>
      <c r="AS660" s="85"/>
      <c r="AT660" s="86"/>
      <c r="AU660" s="86"/>
      <c r="AV660" s="86"/>
      <c r="AW660" s="86"/>
      <c r="AX660" s="86"/>
      <c r="AY660" s="86"/>
      <c r="AZ660" s="86"/>
      <c r="BA660" s="86"/>
      <c r="BB660" s="86"/>
      <c r="BC660" s="86"/>
      <c r="BD660" s="86"/>
      <c r="BE660" s="86"/>
      <c r="BF660" s="86"/>
      <c r="BG660" s="86"/>
      <c r="BH660" s="86"/>
      <c r="BI660" s="86"/>
      <c r="BJ660" s="86"/>
      <c r="BK660" s="86"/>
      <c r="BL660" s="86"/>
      <c r="BM660" s="86"/>
      <c r="BN660" s="86"/>
      <c r="BO660" s="86"/>
      <c r="BP660" s="86"/>
      <c r="BQ660" s="86"/>
    </row>
    <row r="661" spans="1:69" s="67" customFormat="1" ht="18" customHeight="1" x14ac:dyDescent="0.2">
      <c r="A661" s="203" t="s">
        <v>66</v>
      </c>
      <c r="B661" s="203"/>
      <c r="C661" s="203"/>
      <c r="D661" s="203"/>
      <c r="E661" s="203"/>
      <c r="F661" s="203"/>
      <c r="G661" s="203"/>
      <c r="H661" s="203"/>
      <c r="I661" s="203"/>
      <c r="J661" s="203"/>
      <c r="K661" s="203"/>
      <c r="L661" s="203"/>
      <c r="M661" s="203"/>
      <c r="N661" s="203"/>
      <c r="O661" s="203"/>
      <c r="P661" s="203"/>
      <c r="Q661" s="203"/>
      <c r="R661" s="203"/>
      <c r="S661" s="203"/>
      <c r="T661" s="203"/>
      <c r="U661" s="203"/>
      <c r="V661" s="203"/>
      <c r="W661" s="203"/>
      <c r="X661" s="204" t="str">
        <f>IF(SUM(X649:AB660)=0,"",SUM(X649:AB660))</f>
        <v/>
      </c>
      <c r="Y661" s="204"/>
      <c r="Z661" s="204"/>
      <c r="AA661" s="204"/>
      <c r="AB661" s="204"/>
      <c r="AC661" s="89"/>
      <c r="AD661" s="66"/>
      <c r="AE661" s="66"/>
      <c r="AF661" s="66"/>
      <c r="AK661" s="90"/>
      <c r="AL661" s="90"/>
      <c r="AM661" s="90"/>
      <c r="AN661" s="90"/>
    </row>
    <row r="662" spans="1:69" s="67" customFormat="1" ht="18" customHeight="1" x14ac:dyDescent="0.2">
      <c r="A662" s="203" t="s">
        <v>87</v>
      </c>
      <c r="B662" s="203"/>
      <c r="C662" s="203"/>
      <c r="D662" s="203"/>
      <c r="E662" s="203"/>
      <c r="F662" s="203"/>
      <c r="G662" s="203"/>
      <c r="H662" s="203"/>
      <c r="I662" s="203"/>
      <c r="J662" s="203"/>
      <c r="K662" s="203"/>
      <c r="L662" s="203"/>
      <c r="M662" s="203"/>
      <c r="N662" s="203"/>
      <c r="O662" s="203"/>
      <c r="P662" s="203"/>
      <c r="Q662" s="203"/>
      <c r="R662" s="203"/>
      <c r="S662" s="203"/>
      <c r="T662" s="203"/>
      <c r="U662" s="203"/>
      <c r="V662" s="203"/>
      <c r="W662" s="203"/>
      <c r="X662" s="204" t="str">
        <f>IFERROR(ROUND(X661*0.22,2),"")</f>
        <v/>
      </c>
      <c r="Y662" s="204"/>
      <c r="Z662" s="204"/>
      <c r="AA662" s="204"/>
      <c r="AB662" s="204"/>
      <c r="AC662" s="89"/>
      <c r="AD662" s="66"/>
      <c r="AE662" s="66"/>
      <c r="AF662" s="66"/>
      <c r="AG662" s="90"/>
      <c r="AH662" s="90"/>
      <c r="AI662" s="90"/>
      <c r="AJ662" s="90"/>
    </row>
    <row r="663" spans="1:69" s="67" customFormat="1" ht="18" customHeight="1" x14ac:dyDescent="0.2">
      <c r="A663" s="203" t="s">
        <v>67</v>
      </c>
      <c r="B663" s="203"/>
      <c r="C663" s="203"/>
      <c r="D663" s="203"/>
      <c r="E663" s="203"/>
      <c r="F663" s="203"/>
      <c r="G663" s="203"/>
      <c r="H663" s="203"/>
      <c r="I663" s="203"/>
      <c r="J663" s="203"/>
      <c r="K663" s="203"/>
      <c r="L663" s="203"/>
      <c r="M663" s="203"/>
      <c r="N663" s="203"/>
      <c r="O663" s="203"/>
      <c r="P663" s="203"/>
      <c r="Q663" s="203"/>
      <c r="R663" s="203"/>
      <c r="S663" s="203"/>
      <c r="T663" s="203"/>
      <c r="U663" s="203"/>
      <c r="V663" s="203"/>
      <c r="W663" s="203"/>
      <c r="X663" s="204" t="str">
        <f>IFERROR(ROUND(X661*0.01,2),"")</f>
        <v/>
      </c>
      <c r="Y663" s="204"/>
      <c r="Z663" s="204"/>
      <c r="AA663" s="204"/>
      <c r="AB663" s="204"/>
      <c r="AC663" s="89"/>
      <c r="AD663" s="66"/>
      <c r="AE663" s="66"/>
      <c r="AF663" s="66"/>
      <c r="AG663" s="90"/>
      <c r="AH663" s="90"/>
      <c r="AI663" s="90"/>
      <c r="AJ663" s="90"/>
      <c r="AK663" s="90"/>
      <c r="AL663" s="90"/>
      <c r="AM663" s="90"/>
      <c r="AN663" s="90"/>
      <c r="AO663" s="90"/>
    </row>
    <row r="664" spans="1:69" s="67" customFormat="1" ht="18" customHeight="1" x14ac:dyDescent="0.2">
      <c r="A664" s="203" t="s">
        <v>33</v>
      </c>
      <c r="B664" s="203"/>
      <c r="C664" s="203"/>
      <c r="D664" s="203"/>
      <c r="E664" s="203"/>
      <c r="F664" s="203"/>
      <c r="G664" s="203"/>
      <c r="H664" s="203"/>
      <c r="I664" s="203"/>
      <c r="J664" s="203"/>
      <c r="K664" s="203"/>
      <c r="L664" s="203"/>
      <c r="M664" s="203"/>
      <c r="N664" s="203"/>
      <c r="O664" s="203"/>
      <c r="P664" s="203"/>
      <c r="Q664" s="203"/>
      <c r="R664" s="203"/>
      <c r="S664" s="203"/>
      <c r="T664" s="203"/>
      <c r="U664" s="203"/>
      <c r="V664" s="203"/>
      <c r="W664" s="203"/>
      <c r="X664" s="204" t="str">
        <f>IF(SUM(X661:AB663)=0,"",SUM(X661:AB663))</f>
        <v/>
      </c>
      <c r="Y664" s="204"/>
      <c r="Z664" s="204"/>
      <c r="AA664" s="204"/>
      <c r="AB664" s="204"/>
      <c r="AC664" s="89"/>
      <c r="AD664" s="66"/>
      <c r="AE664" s="66"/>
      <c r="AF664" s="66"/>
      <c r="AG664" s="90"/>
      <c r="AH664" s="90"/>
      <c r="AI664" s="90"/>
      <c r="AJ664" s="90"/>
      <c r="AK664" s="90"/>
      <c r="AL664" s="90"/>
      <c r="AM664" s="90"/>
      <c r="AN664" s="90"/>
      <c r="AO664" s="90"/>
    </row>
    <row r="665" spans="1:69" s="67" customFormat="1" ht="18" customHeight="1" x14ac:dyDescent="0.2">
      <c r="A665" s="205" t="str">
        <f>"Gesamtsumme "&amp;Finanzierungsplan!I48&amp;" bis "&amp;Finanzierungsplan!S48</f>
        <v>Gesamtsumme 2026 bis 2028</v>
      </c>
      <c r="B665" s="205"/>
      <c r="C665" s="205"/>
      <c r="D665" s="205"/>
      <c r="E665" s="205"/>
      <c r="F665" s="205"/>
      <c r="G665" s="205"/>
      <c r="H665" s="205"/>
      <c r="I665" s="205"/>
      <c r="J665" s="205"/>
      <c r="K665" s="205"/>
      <c r="L665" s="205"/>
      <c r="M665" s="205"/>
      <c r="N665" s="205"/>
      <c r="O665" s="205"/>
      <c r="P665" s="205"/>
      <c r="Q665" s="205"/>
      <c r="R665" s="205"/>
      <c r="S665" s="205"/>
      <c r="T665" s="205"/>
      <c r="U665" s="205"/>
      <c r="V665" s="205"/>
      <c r="W665" s="205"/>
      <c r="X665" s="204" t="str">
        <f>IF(SUM(X664,X5654,X620)=0,"",IFERROR(ROUND(SUM(X664,X642,X620),2),""))</f>
        <v/>
      </c>
      <c r="Y665" s="204"/>
      <c r="Z665" s="204"/>
      <c r="AA665" s="204"/>
      <c r="AB665" s="204"/>
      <c r="AC665" s="89"/>
      <c r="AD665" s="66"/>
      <c r="AE665" s="66"/>
      <c r="AF665" s="66"/>
      <c r="AG665" s="90"/>
      <c r="AH665" s="90"/>
      <c r="AI665" s="90"/>
      <c r="AJ665" s="90"/>
      <c r="AK665" s="90"/>
      <c r="AL665" s="90"/>
      <c r="AM665" s="90"/>
      <c r="AN665" s="90"/>
      <c r="AO665" s="90"/>
    </row>
    <row r="666" spans="1:69" s="67" customFormat="1" ht="9" customHeight="1" x14ac:dyDescent="0.2">
      <c r="N666" s="94"/>
      <c r="O666" s="89"/>
      <c r="P666" s="89"/>
      <c r="Q666" s="89"/>
      <c r="R666" s="89"/>
      <c r="S666" s="95"/>
      <c r="T666" s="95"/>
      <c r="U666" s="95"/>
      <c r="V666" s="95"/>
      <c r="W666" s="95"/>
      <c r="X666" s="95"/>
      <c r="Y666" s="95"/>
      <c r="Z666" s="95"/>
      <c r="AA666" s="90"/>
      <c r="AB666" s="90"/>
      <c r="AC666" s="89"/>
      <c r="AD666" s="66"/>
      <c r="AE666" s="66"/>
      <c r="AF666" s="66"/>
      <c r="AG666" s="90"/>
      <c r="AH666" s="90"/>
      <c r="AI666" s="90"/>
      <c r="AJ666" s="90"/>
      <c r="AK666" s="90"/>
      <c r="AL666" s="90"/>
      <c r="AM666" s="90"/>
      <c r="AN666" s="90"/>
      <c r="AO666" s="90"/>
    </row>
    <row r="667" spans="1:69" ht="15" customHeight="1" x14ac:dyDescent="0.2">
      <c r="A667" s="92" t="s">
        <v>71</v>
      </c>
      <c r="B667" s="82"/>
      <c r="C667" s="82"/>
      <c r="D667" s="82"/>
      <c r="E667" s="82"/>
      <c r="F667" s="82"/>
      <c r="G667" s="82"/>
      <c r="H667" s="82"/>
      <c r="I667" s="82"/>
      <c r="J667" s="82"/>
      <c r="K667" s="82"/>
      <c r="L667" s="82"/>
      <c r="M667" s="82"/>
      <c r="N667" s="82"/>
      <c r="O667" s="82"/>
      <c r="P667" s="82"/>
      <c r="R667" s="82"/>
      <c r="T667" s="82"/>
      <c r="V667" s="82"/>
      <c r="W667" s="82"/>
      <c r="X667" s="82"/>
      <c r="Y667" s="82"/>
      <c r="Z667" s="82"/>
      <c r="AA667" s="82"/>
      <c r="AB667" s="93" t="s">
        <v>72</v>
      </c>
      <c r="AC667" s="82"/>
      <c r="AD667" s="82"/>
    </row>
    <row r="668" spans="1:69" ht="15" customHeight="1" x14ac:dyDescent="0.2">
      <c r="A668" s="92"/>
      <c r="B668" s="82"/>
      <c r="C668" s="82"/>
      <c r="D668" s="82"/>
      <c r="E668" s="82"/>
      <c r="F668" s="82"/>
      <c r="G668" s="82"/>
      <c r="H668" s="82"/>
      <c r="I668" s="82"/>
      <c r="J668" s="82"/>
      <c r="K668" s="82"/>
      <c r="L668" s="82"/>
      <c r="M668" s="82"/>
      <c r="N668" s="82"/>
      <c r="O668" s="82"/>
      <c r="P668" s="82"/>
      <c r="Q668" s="82"/>
      <c r="R668" s="82"/>
      <c r="S668" s="92"/>
      <c r="T668" s="82"/>
      <c r="V668" s="82"/>
      <c r="W668" s="82"/>
      <c r="X668" s="82"/>
      <c r="Y668" s="82"/>
      <c r="Z668" s="82"/>
      <c r="AA668" s="82"/>
      <c r="AB668" s="82"/>
      <c r="AC668" s="82"/>
      <c r="AD668" s="82"/>
    </row>
    <row r="669" spans="1:69" ht="15" customHeight="1" x14ac:dyDescent="0.2">
      <c r="A669" s="203" t="s">
        <v>145</v>
      </c>
      <c r="B669" s="203"/>
      <c r="C669" s="203"/>
      <c r="D669" s="203"/>
      <c r="E669" s="203"/>
      <c r="F669" s="187" t="str">
        <f>IF(Gesamtübersicht!$B$8="","",Gesamtübersicht!$B$8)</f>
        <v/>
      </c>
      <c r="G669" s="187"/>
      <c r="H669" s="187"/>
      <c r="I669" s="187"/>
      <c r="J669" s="187"/>
      <c r="K669" s="187"/>
      <c r="L669" s="187"/>
      <c r="M669" s="187"/>
      <c r="N669" s="187"/>
      <c r="O669" s="187"/>
      <c r="P669" s="187"/>
      <c r="Q669" s="187"/>
      <c r="R669" s="187"/>
      <c r="S669" s="187"/>
      <c r="T669" s="187"/>
      <c r="U669" s="187"/>
      <c r="V669" s="187"/>
      <c r="W669" s="187"/>
      <c r="X669" s="187"/>
      <c r="Y669" s="187"/>
      <c r="Z669" s="187"/>
      <c r="AA669" s="187"/>
      <c r="AB669" s="187"/>
    </row>
    <row r="670" spans="1:69" ht="15" customHeight="1" x14ac:dyDescent="0.2">
      <c r="A670" s="203" t="s">
        <v>142</v>
      </c>
      <c r="B670" s="203"/>
      <c r="C670" s="203"/>
      <c r="D670" s="203"/>
      <c r="E670" s="203"/>
      <c r="F670" s="186" t="str">
        <f>IF(Gesamtübersicht!$B$9="","",Gesamtübersicht!$B$9)</f>
        <v/>
      </c>
      <c r="G670" s="186"/>
      <c r="H670" s="186"/>
      <c r="I670" s="186"/>
      <c r="J670" s="186"/>
      <c r="K670" s="186"/>
      <c r="L670" s="186"/>
      <c r="M670" s="186"/>
      <c r="N670" s="186"/>
      <c r="O670" s="186"/>
      <c r="P670" s="186"/>
      <c r="Q670" s="186"/>
      <c r="R670" s="186"/>
      <c r="S670" s="186"/>
      <c r="T670" s="186"/>
      <c r="U670" s="186"/>
      <c r="V670" s="186"/>
      <c r="W670" s="186"/>
      <c r="X670" s="186"/>
      <c r="Y670" s="186"/>
      <c r="Z670" s="186"/>
      <c r="AA670" s="186"/>
      <c r="AB670" s="186"/>
    </row>
    <row r="671" spans="1:69" ht="15" customHeight="1" x14ac:dyDescent="0.2">
      <c r="A671" s="83"/>
      <c r="B671" s="83"/>
      <c r="C671" s="83"/>
      <c r="D671" s="83"/>
      <c r="E671" s="83"/>
      <c r="F671" s="96"/>
      <c r="G671" s="96"/>
      <c r="H671" s="96"/>
      <c r="I671" s="96"/>
      <c r="J671" s="96"/>
      <c r="K671" s="96"/>
      <c r="L671" s="96"/>
      <c r="M671" s="96"/>
      <c r="N671" s="96"/>
      <c r="O671" s="96"/>
      <c r="P671" s="96"/>
      <c r="Q671" s="96"/>
      <c r="R671" s="96"/>
      <c r="S671" s="96"/>
      <c r="T671" s="96"/>
      <c r="U671" s="96"/>
      <c r="V671" s="96"/>
      <c r="W671" s="96"/>
      <c r="X671" s="96"/>
      <c r="Y671" s="96"/>
      <c r="Z671" s="96"/>
      <c r="AA671" s="96"/>
      <c r="AB671" s="96"/>
    </row>
    <row r="672" spans="1:69" ht="18" customHeight="1" x14ac:dyDescent="0.2">
      <c r="A672" s="97" t="s">
        <v>84</v>
      </c>
    </row>
    <row r="673" spans="1:32" ht="17.100000000000001" customHeight="1" x14ac:dyDescent="0.2">
      <c r="A673" s="217" t="s">
        <v>1</v>
      </c>
      <c r="B673" s="217"/>
      <c r="C673" s="217"/>
      <c r="D673" s="217"/>
      <c r="E673" s="217"/>
      <c r="F673" s="217"/>
      <c r="G673" s="217"/>
      <c r="H673" s="217"/>
      <c r="I673" s="217"/>
      <c r="J673" s="217"/>
      <c r="K673" s="217"/>
      <c r="L673" s="217"/>
      <c r="M673" s="217"/>
      <c r="N673" s="217"/>
      <c r="O673" s="217"/>
      <c r="P673" s="217"/>
      <c r="Q673" s="217"/>
      <c r="R673" s="217"/>
      <c r="S673" s="217"/>
      <c r="T673" s="217"/>
      <c r="U673" s="217"/>
      <c r="V673" s="217"/>
      <c r="W673" s="217"/>
      <c r="X673" s="217"/>
      <c r="Y673" s="217"/>
      <c r="Z673" s="217"/>
      <c r="AA673" s="217"/>
      <c r="AB673" s="217"/>
    </row>
    <row r="674" spans="1:32" ht="9" customHeight="1" x14ac:dyDescent="0.2"/>
    <row r="675" spans="1:32" s="67" customFormat="1" ht="18" customHeight="1" x14ac:dyDescent="0.2">
      <c r="B675" s="213" t="s">
        <v>11</v>
      </c>
      <c r="C675" s="213"/>
      <c r="D675" s="213"/>
      <c r="E675" s="213"/>
      <c r="F675" s="213"/>
      <c r="G675" s="213"/>
      <c r="H675" s="213"/>
      <c r="I675" s="213"/>
      <c r="J675" s="213"/>
      <c r="K675" s="213"/>
      <c r="L675" s="213"/>
      <c r="M675" s="218"/>
      <c r="N675" s="218"/>
      <c r="O675" s="218"/>
      <c r="P675" s="218"/>
      <c r="Q675" s="218"/>
      <c r="R675" s="218"/>
      <c r="S675" s="218"/>
      <c r="T675" s="218"/>
      <c r="U675" s="218"/>
      <c r="V675" s="218"/>
      <c r="W675" s="218"/>
      <c r="X675" s="218"/>
      <c r="AD675" s="66"/>
      <c r="AE675" s="66"/>
      <c r="AF675" s="66"/>
    </row>
    <row r="676" spans="1:32" s="67" customFormat="1" ht="18" customHeight="1" x14ac:dyDescent="0.2">
      <c r="B676" s="224" t="s">
        <v>44</v>
      </c>
      <c r="C676" s="224"/>
      <c r="D676" s="224"/>
      <c r="E676" s="224"/>
      <c r="F676" s="224"/>
      <c r="G676" s="224"/>
      <c r="H676" s="224"/>
      <c r="I676" s="224"/>
      <c r="J676" s="224"/>
      <c r="K676" s="224"/>
      <c r="L676" s="224"/>
      <c r="M676" s="3"/>
      <c r="N676" s="74"/>
      <c r="O676" s="74"/>
      <c r="P676" s="74"/>
      <c r="Q676" s="74"/>
      <c r="R676" s="74"/>
      <c r="S676" s="74"/>
      <c r="T676" s="74"/>
      <c r="U676" s="74"/>
      <c r="V676" s="74"/>
      <c r="W676" s="74"/>
      <c r="X676" s="74"/>
      <c r="AD676" s="66"/>
      <c r="AE676" s="66"/>
      <c r="AF676" s="66"/>
    </row>
    <row r="677" spans="1:32" ht="9" customHeight="1" x14ac:dyDescent="0.2"/>
    <row r="678" spans="1:32" ht="17.100000000000001" customHeight="1" x14ac:dyDescent="0.2">
      <c r="A678" s="217" t="s">
        <v>46</v>
      </c>
      <c r="B678" s="217"/>
      <c r="C678" s="217"/>
      <c r="D678" s="217"/>
      <c r="E678" s="217"/>
      <c r="F678" s="217"/>
      <c r="G678" s="217"/>
      <c r="H678" s="217"/>
      <c r="I678" s="217"/>
      <c r="J678" s="217"/>
      <c r="K678" s="217"/>
      <c r="L678" s="217"/>
      <c r="M678" s="217"/>
      <c r="N678" s="217"/>
      <c r="O678" s="217"/>
      <c r="P678" s="217"/>
      <c r="Q678" s="217"/>
      <c r="R678" s="217"/>
      <c r="S678" s="217"/>
      <c r="T678" s="217"/>
      <c r="U678" s="217"/>
      <c r="V678" s="217"/>
      <c r="W678" s="217"/>
      <c r="X678" s="217"/>
      <c r="Y678" s="217"/>
      <c r="Z678" s="217"/>
      <c r="AA678" s="217"/>
      <c r="AB678" s="217"/>
    </row>
    <row r="679" spans="1:32" ht="9" customHeight="1" x14ac:dyDescent="0.2">
      <c r="B679" s="75"/>
      <c r="C679" s="75"/>
      <c r="D679" s="75"/>
      <c r="E679" s="75"/>
      <c r="F679" s="75"/>
      <c r="G679" s="75"/>
      <c r="H679" s="75"/>
      <c r="I679" s="75"/>
      <c r="J679" s="75"/>
      <c r="K679" s="75"/>
    </row>
    <row r="680" spans="1:32" s="67" customFormat="1" ht="18" customHeight="1" x14ac:dyDescent="0.2">
      <c r="B680" s="213" t="s">
        <v>9</v>
      </c>
      <c r="C680" s="213"/>
      <c r="D680" s="213"/>
      <c r="E680" s="213"/>
      <c r="F680" s="213"/>
      <c r="G680" s="213"/>
      <c r="H680" s="213"/>
      <c r="I680" s="213"/>
      <c r="J680" s="213"/>
      <c r="K680" s="213"/>
      <c r="L680" s="213"/>
      <c r="M680" s="214"/>
      <c r="N680" s="214"/>
      <c r="O680" s="214"/>
      <c r="P680" s="214"/>
      <c r="Q680" s="214"/>
      <c r="R680" s="214"/>
      <c r="S680" s="214"/>
      <c r="T680" s="214"/>
      <c r="U680" s="214"/>
      <c r="V680" s="214"/>
      <c r="W680" s="214"/>
      <c r="X680" s="214"/>
      <c r="AD680" s="66"/>
      <c r="AE680" s="66"/>
      <c r="AF680" s="66"/>
    </row>
    <row r="681" spans="1:32" s="67" customFormat="1" ht="18" customHeight="1" x14ac:dyDescent="0.2">
      <c r="B681" s="215" t="s">
        <v>52</v>
      </c>
      <c r="C681" s="215"/>
      <c r="D681" s="215"/>
      <c r="E681" s="215"/>
      <c r="F681" s="215"/>
      <c r="G681" s="215"/>
      <c r="H681" s="215"/>
      <c r="I681" s="215"/>
      <c r="J681" s="215"/>
      <c r="K681" s="215"/>
      <c r="L681" s="215"/>
      <c r="M681" s="207"/>
      <c r="N681" s="207"/>
      <c r="O681" s="207"/>
      <c r="P681" s="207"/>
      <c r="Q681" s="207"/>
      <c r="R681" s="207"/>
      <c r="S681" s="207"/>
      <c r="T681" s="207"/>
      <c r="U681" s="207"/>
      <c r="V681" s="207"/>
      <c r="W681" s="207"/>
      <c r="X681" s="207"/>
      <c r="AD681" s="66"/>
      <c r="AE681" s="66"/>
      <c r="AF681" s="66"/>
    </row>
    <row r="682" spans="1:32" s="67" customFormat="1" ht="18" customHeight="1" x14ac:dyDescent="0.2">
      <c r="B682" s="215" t="s">
        <v>53</v>
      </c>
      <c r="C682" s="215"/>
      <c r="D682" s="215"/>
      <c r="E682" s="215"/>
      <c r="F682" s="215"/>
      <c r="G682" s="215"/>
      <c r="H682" s="215"/>
      <c r="I682" s="215"/>
      <c r="J682" s="215"/>
      <c r="K682" s="215"/>
      <c r="L682" s="215"/>
      <c r="M682" s="207"/>
      <c r="N682" s="207"/>
      <c r="O682" s="207"/>
      <c r="P682" s="207"/>
      <c r="Q682" s="207"/>
      <c r="R682" s="207"/>
      <c r="S682" s="207"/>
      <c r="T682" s="207"/>
      <c r="U682" s="207"/>
      <c r="V682" s="207"/>
      <c r="W682" s="207"/>
      <c r="X682" s="207"/>
      <c r="AD682" s="66"/>
      <c r="AE682" s="66"/>
      <c r="AF682" s="66"/>
    </row>
    <row r="683" spans="1:32" s="67" customFormat="1" ht="18" customHeight="1" x14ac:dyDescent="0.2">
      <c r="B683" s="213" t="s">
        <v>38</v>
      </c>
      <c r="C683" s="213"/>
      <c r="D683" s="213"/>
      <c r="E683" s="213"/>
      <c r="F683" s="213"/>
      <c r="G683" s="213"/>
      <c r="H683" s="213"/>
      <c r="I683" s="213"/>
      <c r="J683" s="213"/>
      <c r="K683" s="213"/>
      <c r="L683" s="213"/>
      <c r="M683" s="216"/>
      <c r="N683" s="216"/>
      <c r="O683" s="216"/>
      <c r="P683" s="216"/>
      <c r="Q683" s="216"/>
      <c r="R683" s="216"/>
      <c r="S683" s="216"/>
      <c r="T683" s="216"/>
      <c r="U683" s="216"/>
      <c r="V683" s="216"/>
      <c r="W683" s="216"/>
      <c r="X683" s="216"/>
      <c r="AD683" s="66"/>
      <c r="AE683" s="66"/>
      <c r="AF683" s="66"/>
    </row>
    <row r="684" spans="1:32" ht="9" customHeight="1" x14ac:dyDescent="0.2">
      <c r="B684" s="76"/>
      <c r="C684" s="76"/>
      <c r="D684" s="76"/>
      <c r="E684" s="76"/>
      <c r="F684" s="76"/>
      <c r="G684" s="76"/>
      <c r="H684" s="76"/>
      <c r="I684" s="76"/>
      <c r="J684" s="76"/>
      <c r="K684" s="76"/>
      <c r="L684" s="76"/>
      <c r="M684" s="77"/>
      <c r="N684" s="77"/>
      <c r="O684" s="77"/>
      <c r="P684" s="77"/>
      <c r="Q684" s="77"/>
      <c r="R684" s="77"/>
      <c r="S684" s="77"/>
      <c r="T684" s="77"/>
      <c r="U684" s="77"/>
      <c r="V684" s="77"/>
      <c r="W684" s="77"/>
      <c r="X684" s="77"/>
    </row>
    <row r="685" spans="1:32" ht="17.100000000000001" customHeight="1" x14ac:dyDescent="0.2">
      <c r="A685" s="217" t="s">
        <v>10</v>
      </c>
      <c r="B685" s="217"/>
      <c r="C685" s="217"/>
      <c r="D685" s="217"/>
      <c r="E685" s="217"/>
      <c r="F685" s="217"/>
      <c r="G685" s="217"/>
      <c r="H685" s="217"/>
      <c r="I685" s="217"/>
      <c r="J685" s="217"/>
      <c r="K685" s="217"/>
      <c r="L685" s="217"/>
      <c r="M685" s="217"/>
      <c r="N685" s="217"/>
      <c r="O685" s="217"/>
      <c r="P685" s="217"/>
      <c r="Q685" s="217"/>
      <c r="R685" s="217"/>
      <c r="S685" s="217"/>
      <c r="T685" s="217"/>
      <c r="U685" s="217"/>
      <c r="V685" s="217"/>
      <c r="W685" s="217"/>
      <c r="X685" s="217"/>
      <c r="Y685" s="217"/>
      <c r="Z685" s="217"/>
      <c r="AA685" s="217"/>
      <c r="AB685" s="217"/>
    </row>
    <row r="686" spans="1:32" ht="9" customHeight="1" x14ac:dyDescent="0.2">
      <c r="B686" s="75"/>
      <c r="C686" s="75"/>
      <c r="D686" s="75"/>
      <c r="E686" s="75"/>
      <c r="F686" s="75"/>
      <c r="G686" s="75"/>
      <c r="H686" s="75"/>
      <c r="I686" s="75"/>
      <c r="K686" s="75"/>
    </row>
    <row r="687" spans="1:32" s="78" customFormat="1" ht="18" customHeight="1" x14ac:dyDescent="0.2">
      <c r="B687" s="215" t="s">
        <v>114</v>
      </c>
      <c r="C687" s="213"/>
      <c r="D687" s="213"/>
      <c r="E687" s="213"/>
      <c r="F687" s="213"/>
      <c r="G687" s="213"/>
      <c r="H687" s="213"/>
      <c r="I687" s="213"/>
      <c r="J687" s="213"/>
      <c r="K687" s="213"/>
      <c r="L687" s="213"/>
      <c r="M687" s="218"/>
      <c r="N687" s="219"/>
      <c r="O687" s="219"/>
      <c r="P687" s="219"/>
      <c r="Q687" s="219"/>
      <c r="R687" s="219"/>
      <c r="S687" s="219"/>
      <c r="T687" s="219"/>
      <c r="U687" s="219"/>
      <c r="V687" s="219"/>
      <c r="W687" s="219"/>
      <c r="X687" s="219"/>
      <c r="AD687" s="66"/>
      <c r="AE687" s="66"/>
      <c r="AF687" s="66"/>
    </row>
    <row r="688" spans="1:32" s="78" customFormat="1" ht="18" customHeight="1" x14ac:dyDescent="0.2">
      <c r="B688" s="215" t="s">
        <v>112</v>
      </c>
      <c r="C688" s="213"/>
      <c r="D688" s="213"/>
      <c r="E688" s="213"/>
      <c r="F688" s="213"/>
      <c r="G688" s="213"/>
      <c r="H688" s="213"/>
      <c r="I688" s="213"/>
      <c r="J688" s="213"/>
      <c r="K688" s="213"/>
      <c r="L688" s="213"/>
      <c r="M688" s="220"/>
      <c r="N688" s="220"/>
      <c r="O688" s="220"/>
      <c r="P688" s="220"/>
      <c r="Q688" s="220"/>
      <c r="R688" s="220"/>
      <c r="S688" s="220"/>
      <c r="T688" s="220"/>
      <c r="U688" s="220"/>
      <c r="V688" s="220"/>
      <c r="W688" s="220"/>
      <c r="X688" s="220"/>
      <c r="AD688" s="66"/>
      <c r="AE688" s="66"/>
      <c r="AF688" s="66"/>
    </row>
    <row r="689" spans="1:69" s="78" customFormat="1" ht="18" customHeight="1" x14ac:dyDescent="0.2">
      <c r="B689" s="215" t="s">
        <v>77</v>
      </c>
      <c r="C689" s="213"/>
      <c r="D689" s="213"/>
      <c r="E689" s="213"/>
      <c r="F689" s="213"/>
      <c r="G689" s="213"/>
      <c r="H689" s="213"/>
      <c r="I689" s="213"/>
      <c r="J689" s="213"/>
      <c r="K689" s="213"/>
      <c r="L689" s="213"/>
      <c r="M689" s="221"/>
      <c r="N689" s="221"/>
      <c r="O689" s="221"/>
      <c r="P689" s="221"/>
      <c r="Q689" s="221"/>
      <c r="R689" s="221"/>
      <c r="S689" s="221"/>
      <c r="T689" s="221"/>
      <c r="U689" s="221"/>
      <c r="V689" s="221"/>
      <c r="W689" s="221"/>
      <c r="X689" s="221"/>
      <c r="AD689" s="66"/>
      <c r="AE689" s="66"/>
      <c r="AF689" s="66"/>
    </row>
    <row r="690" spans="1:69" s="78" customFormat="1" ht="18" customHeight="1" x14ac:dyDescent="0.2">
      <c r="B690" s="215" t="s">
        <v>113</v>
      </c>
      <c r="C690" s="213"/>
      <c r="D690" s="213"/>
      <c r="E690" s="213"/>
      <c r="F690" s="213"/>
      <c r="G690" s="213"/>
      <c r="H690" s="213"/>
      <c r="I690" s="213"/>
      <c r="J690" s="213"/>
      <c r="K690" s="213"/>
      <c r="L690" s="213"/>
      <c r="M690" s="222"/>
      <c r="N690" s="222"/>
      <c r="O690" s="222"/>
      <c r="P690" s="222"/>
      <c r="Q690" s="222"/>
      <c r="R690" s="223" t="s">
        <v>8</v>
      </c>
      <c r="S690" s="223"/>
      <c r="T690" s="222"/>
      <c r="U690" s="222"/>
      <c r="V690" s="222"/>
      <c r="W690" s="222"/>
      <c r="X690" s="222"/>
      <c r="AD690" s="66"/>
      <c r="AE690" s="66"/>
      <c r="AF690" s="66"/>
    </row>
    <row r="691" spans="1:69" s="78" customFormat="1" ht="9" customHeight="1" x14ac:dyDescent="0.2">
      <c r="B691" s="79"/>
      <c r="C691" s="79"/>
      <c r="D691" s="79"/>
      <c r="E691" s="79"/>
      <c r="F691" s="79"/>
      <c r="G691" s="79"/>
      <c r="H691" s="79"/>
      <c r="I691" s="79"/>
      <c r="J691" s="79"/>
      <c r="K691" s="79"/>
      <c r="L691" s="79"/>
      <c r="M691" s="80"/>
      <c r="N691" s="80"/>
      <c r="O691" s="80"/>
      <c r="P691" s="80"/>
      <c r="Q691" s="80"/>
      <c r="R691" s="81"/>
      <c r="S691" s="81"/>
      <c r="T691" s="80"/>
      <c r="U691" s="80"/>
      <c r="V691" s="80"/>
      <c r="W691" s="80"/>
      <c r="X691" s="80"/>
      <c r="AD691" s="66"/>
      <c r="AE691" s="66"/>
      <c r="AF691" s="66"/>
    </row>
    <row r="692" spans="1:69" s="78" customFormat="1" ht="11.45" customHeight="1" x14ac:dyDescent="0.2">
      <c r="A692" s="82" t="s">
        <v>125</v>
      </c>
      <c r="B692" s="79"/>
      <c r="C692" s="79"/>
      <c r="D692" s="79"/>
      <c r="E692" s="79"/>
      <c r="F692" s="79"/>
      <c r="G692" s="79"/>
      <c r="H692" s="79"/>
      <c r="I692" s="79"/>
      <c r="J692" s="79"/>
      <c r="K692" s="79"/>
      <c r="L692" s="79"/>
      <c r="O692" s="80"/>
      <c r="P692" s="80"/>
      <c r="Q692" s="80"/>
      <c r="R692" s="81"/>
      <c r="S692" s="81"/>
      <c r="T692" s="80"/>
      <c r="U692" s="80"/>
      <c r="V692" s="80"/>
      <c r="W692" s="80"/>
      <c r="X692" s="80"/>
      <c r="AD692" s="66"/>
      <c r="AE692" s="66"/>
      <c r="AF692" s="66"/>
    </row>
    <row r="693" spans="1:69" ht="9" customHeight="1" x14ac:dyDescent="0.2">
      <c r="A693" s="82" t="s">
        <v>126</v>
      </c>
      <c r="B693" s="67"/>
      <c r="C693" s="67"/>
      <c r="D693" s="67"/>
      <c r="E693" s="83"/>
      <c r="F693" s="68"/>
      <c r="G693" s="68"/>
      <c r="H693" s="68"/>
      <c r="I693" s="68"/>
      <c r="J693" s="68"/>
      <c r="K693" s="68"/>
      <c r="L693" s="68"/>
      <c r="M693" s="68"/>
      <c r="N693" s="68"/>
      <c r="O693" s="68"/>
      <c r="P693" s="68"/>
      <c r="Q693" s="68"/>
      <c r="R693" s="68"/>
      <c r="S693" s="68"/>
      <c r="T693" s="68"/>
      <c r="U693" s="68"/>
      <c r="V693" s="68"/>
      <c r="W693" s="68"/>
      <c r="X693" s="68"/>
      <c r="Y693" s="68"/>
      <c r="Z693" s="68"/>
      <c r="AA693" s="68"/>
      <c r="AB693" s="68"/>
    </row>
    <row r="694" spans="1:69" ht="9" customHeight="1" x14ac:dyDescent="0.2">
      <c r="A694" s="67"/>
      <c r="B694" s="67"/>
      <c r="C694" s="67"/>
      <c r="D694" s="67"/>
      <c r="E694" s="83"/>
      <c r="F694" s="68"/>
      <c r="G694" s="68"/>
      <c r="H694" s="68"/>
      <c r="I694" s="68"/>
      <c r="J694" s="68"/>
      <c r="K694" s="68"/>
      <c r="L694" s="68"/>
      <c r="M694" s="68"/>
      <c r="N694" s="68"/>
      <c r="O694" s="68"/>
      <c r="P694" s="68"/>
      <c r="Q694" s="68"/>
      <c r="R694" s="68"/>
      <c r="S694" s="68"/>
      <c r="T694" s="68"/>
      <c r="U694" s="68"/>
      <c r="V694" s="68"/>
      <c r="W694" s="68"/>
      <c r="X694" s="68"/>
      <c r="Y694" s="68"/>
      <c r="Z694" s="68"/>
      <c r="AA694" s="68"/>
      <c r="AB694" s="68"/>
    </row>
    <row r="695" spans="1:69" ht="17.100000000000001" customHeight="1" x14ac:dyDescent="0.2">
      <c r="A695" s="211" t="s">
        <v>47</v>
      </c>
      <c r="B695" s="211"/>
      <c r="C695" s="211"/>
      <c r="D695" s="211"/>
      <c r="E695" s="211"/>
      <c r="F695" s="211"/>
      <c r="G695" s="211"/>
      <c r="H695" s="211"/>
      <c r="I695" s="211"/>
      <c r="J695" s="211"/>
      <c r="K695" s="211"/>
      <c r="L695" s="211"/>
      <c r="M695" s="211"/>
      <c r="N695" s="211"/>
      <c r="O695" s="211"/>
      <c r="P695" s="211"/>
      <c r="Q695" s="211"/>
      <c r="R695" s="211"/>
      <c r="S695" s="211"/>
      <c r="T695" s="211"/>
      <c r="U695" s="211"/>
      <c r="V695" s="211"/>
      <c r="W695" s="211"/>
      <c r="X695" s="211"/>
      <c r="Y695" s="211"/>
      <c r="Z695" s="211"/>
      <c r="AA695" s="211"/>
      <c r="AB695" s="211"/>
    </row>
    <row r="696" spans="1:69" ht="9" customHeight="1" x14ac:dyDescent="0.2"/>
    <row r="697" spans="1:69" ht="18" customHeight="1" x14ac:dyDescent="0.2">
      <c r="A697" s="212">
        <f>Finanzierungsplan!I40</f>
        <v>2026</v>
      </c>
      <c r="B697" s="208"/>
    </row>
    <row r="698" spans="1:69" s="67" customFormat="1" ht="18" customHeight="1" x14ac:dyDescent="0.2">
      <c r="A698" s="209" t="s">
        <v>48</v>
      </c>
      <c r="B698" s="209"/>
      <c r="C698" s="209"/>
      <c r="D698" s="209"/>
      <c r="E698" s="209"/>
      <c r="F698" s="210" t="s">
        <v>81</v>
      </c>
      <c r="G698" s="210"/>
      <c r="H698" s="210"/>
      <c r="I698" s="210"/>
      <c r="J698" s="210"/>
      <c r="K698" s="210" t="s">
        <v>69</v>
      </c>
      <c r="L698" s="210"/>
      <c r="M698" s="210"/>
      <c r="N698" s="210"/>
      <c r="O698" s="210"/>
      <c r="P698" s="210"/>
      <c r="Q698" s="210"/>
      <c r="R698" s="210"/>
      <c r="S698" s="210" t="s">
        <v>70</v>
      </c>
      <c r="T698" s="210"/>
      <c r="U698" s="210"/>
      <c r="V698" s="210"/>
      <c r="W698" s="210"/>
      <c r="X698" s="210" t="s">
        <v>115</v>
      </c>
      <c r="Y698" s="210"/>
      <c r="Z698" s="210"/>
      <c r="AA698" s="210"/>
      <c r="AB698" s="210"/>
      <c r="AC698" s="84"/>
      <c r="AD698" s="66"/>
      <c r="AE698" s="66"/>
      <c r="AF698" s="66"/>
      <c r="AG698" s="85"/>
      <c r="AH698" s="85"/>
      <c r="AI698" s="85"/>
      <c r="AJ698" s="85"/>
      <c r="AK698" s="85"/>
      <c r="AL698" s="85"/>
      <c r="AM698" s="85"/>
      <c r="AN698" s="85"/>
      <c r="AO698" s="85"/>
      <c r="AP698" s="85"/>
      <c r="AQ698" s="85"/>
      <c r="AR698" s="85"/>
      <c r="AS698" s="85"/>
      <c r="AT698" s="86"/>
      <c r="AU698" s="86"/>
      <c r="AV698" s="86"/>
      <c r="AW698" s="86"/>
      <c r="AX698" s="86"/>
      <c r="AY698" s="86"/>
      <c r="AZ698" s="86"/>
      <c r="BA698" s="86"/>
      <c r="BB698" s="86"/>
      <c r="BC698" s="86"/>
      <c r="BD698" s="86"/>
      <c r="BE698" s="86"/>
      <c r="BF698" s="86"/>
      <c r="BG698" s="86"/>
      <c r="BH698" s="86"/>
      <c r="BI698" s="86"/>
      <c r="BJ698" s="86"/>
      <c r="BK698" s="86"/>
      <c r="BL698" s="86"/>
      <c r="BM698" s="86"/>
      <c r="BN698" s="86"/>
      <c r="BO698" s="86"/>
      <c r="BP698" s="86"/>
      <c r="BQ698" s="86"/>
    </row>
    <row r="699" spans="1:69" s="67" customFormat="1" ht="18" customHeight="1" x14ac:dyDescent="0.2">
      <c r="A699" s="209"/>
      <c r="B699" s="209"/>
      <c r="C699" s="209"/>
      <c r="D699" s="209"/>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84"/>
      <c r="AD699" s="66"/>
      <c r="AE699" s="66"/>
      <c r="AF699" s="66"/>
      <c r="AG699" s="85"/>
      <c r="AH699" s="85"/>
      <c r="AI699" s="85"/>
      <c r="AJ699" s="85"/>
      <c r="AK699" s="85"/>
      <c r="AL699" s="85"/>
      <c r="AM699" s="85"/>
      <c r="AN699" s="85"/>
      <c r="AO699" s="85"/>
      <c r="AP699" s="85"/>
      <c r="AQ699" s="85"/>
      <c r="AR699" s="85"/>
      <c r="AS699" s="85"/>
      <c r="AT699" s="86"/>
      <c r="AU699" s="86"/>
      <c r="AV699" s="86"/>
      <c r="AW699" s="86"/>
      <c r="AX699" s="86"/>
      <c r="AY699" s="86"/>
      <c r="AZ699" s="86"/>
      <c r="BA699" s="86"/>
      <c r="BB699" s="86"/>
      <c r="BC699" s="86"/>
      <c r="BD699" s="86"/>
      <c r="BE699" s="86"/>
      <c r="BF699" s="86"/>
      <c r="BG699" s="86"/>
      <c r="BH699" s="86"/>
      <c r="BI699" s="86"/>
      <c r="BJ699" s="86"/>
      <c r="BK699" s="86"/>
      <c r="BL699" s="86"/>
      <c r="BM699" s="86"/>
      <c r="BN699" s="86"/>
      <c r="BO699" s="86"/>
      <c r="BP699" s="86"/>
      <c r="BQ699" s="86"/>
    </row>
    <row r="700" spans="1:69" s="67" customFormat="1" ht="18" customHeight="1" x14ac:dyDescent="0.2">
      <c r="A700" s="206" t="s">
        <v>54</v>
      </c>
      <c r="B700" s="206"/>
      <c r="C700" s="206"/>
      <c r="D700" s="206"/>
      <c r="E700" s="206"/>
      <c r="F700" s="207"/>
      <c r="G700" s="207"/>
      <c r="H700" s="207"/>
      <c r="I700" s="207"/>
      <c r="J700" s="207"/>
      <c r="K700" s="207"/>
      <c r="L700" s="207"/>
      <c r="M700" s="207"/>
      <c r="N700" s="207"/>
      <c r="O700" s="207"/>
      <c r="P700" s="207"/>
      <c r="Q700" s="207"/>
      <c r="R700" s="207"/>
      <c r="S700" s="207"/>
      <c r="T700" s="207"/>
      <c r="U700" s="207"/>
      <c r="V700" s="207"/>
      <c r="W700" s="207"/>
      <c r="X700" s="204" t="str">
        <f>IF(OR($M$688="",$M$680="",SUM(F700:W700)=0),"",IFERROR(ROUND((F700+K700+S700)*$M$688/$M$680,2),""))</f>
        <v/>
      </c>
      <c r="Y700" s="204"/>
      <c r="Z700" s="204"/>
      <c r="AA700" s="204"/>
      <c r="AB700" s="204"/>
      <c r="AC700" s="87"/>
      <c r="AD700" s="66"/>
      <c r="AE700" s="66"/>
      <c r="AF700" s="66"/>
      <c r="AG700" s="85"/>
      <c r="AH700" s="85"/>
      <c r="AI700" s="85"/>
      <c r="AJ700" s="85"/>
      <c r="AK700" s="88"/>
      <c r="AL700" s="88"/>
      <c r="AM700" s="85"/>
      <c r="AN700" s="85"/>
      <c r="AO700" s="85"/>
      <c r="AP700" s="85"/>
      <c r="AQ700" s="85"/>
      <c r="AR700" s="85"/>
      <c r="AS700" s="85"/>
      <c r="AT700" s="86"/>
      <c r="AU700" s="86"/>
      <c r="AV700" s="86"/>
      <c r="AW700" s="86"/>
      <c r="AX700" s="86"/>
      <c r="AY700" s="86"/>
      <c r="AZ700" s="86"/>
      <c r="BA700" s="86"/>
      <c r="BB700" s="86"/>
      <c r="BC700" s="86"/>
      <c r="BD700" s="86"/>
      <c r="BE700" s="86"/>
      <c r="BF700" s="86"/>
      <c r="BG700" s="86"/>
      <c r="BH700" s="86"/>
      <c r="BI700" s="86"/>
      <c r="BJ700" s="86"/>
      <c r="BK700" s="86"/>
      <c r="BL700" s="86"/>
      <c r="BM700" s="86"/>
      <c r="BN700" s="86"/>
      <c r="BO700" s="86"/>
      <c r="BP700" s="86"/>
      <c r="BQ700" s="86"/>
    </row>
    <row r="701" spans="1:69" s="67" customFormat="1" ht="18" customHeight="1" x14ac:dyDescent="0.2">
      <c r="A701" s="206" t="s">
        <v>55</v>
      </c>
      <c r="B701" s="206"/>
      <c r="C701" s="206"/>
      <c r="D701" s="206"/>
      <c r="E701" s="206"/>
      <c r="F701" s="207"/>
      <c r="G701" s="207"/>
      <c r="H701" s="207"/>
      <c r="I701" s="207"/>
      <c r="J701" s="207"/>
      <c r="K701" s="207"/>
      <c r="L701" s="207"/>
      <c r="M701" s="207"/>
      <c r="N701" s="207"/>
      <c r="O701" s="207"/>
      <c r="P701" s="207"/>
      <c r="Q701" s="207"/>
      <c r="R701" s="207"/>
      <c r="S701" s="207"/>
      <c r="T701" s="207"/>
      <c r="U701" s="207"/>
      <c r="V701" s="207"/>
      <c r="W701" s="207"/>
      <c r="X701" s="204" t="str">
        <f t="shared" ref="X701:X711" si="21">IF(OR($M$688="",$M$680="",SUM(F701:W701)=0),"",IFERROR(ROUND((F701+K701+S701)*$M$688/$M$680,2),""))</f>
        <v/>
      </c>
      <c r="Y701" s="204"/>
      <c r="Z701" s="204"/>
      <c r="AA701" s="204"/>
      <c r="AB701" s="204"/>
      <c r="AC701" s="87"/>
      <c r="AD701" s="66"/>
      <c r="AE701" s="66"/>
      <c r="AF701" s="66"/>
      <c r="AG701" s="85"/>
      <c r="AH701" s="85"/>
      <c r="AI701" s="85"/>
      <c r="AJ701" s="85"/>
      <c r="AK701" s="88"/>
      <c r="AL701" s="88"/>
      <c r="AM701" s="85"/>
      <c r="AN701" s="85"/>
      <c r="AO701" s="85"/>
      <c r="AP701" s="85"/>
      <c r="AQ701" s="85"/>
      <c r="AR701" s="85"/>
      <c r="AS701" s="85"/>
      <c r="AT701" s="86"/>
      <c r="AU701" s="86"/>
      <c r="AV701" s="86"/>
      <c r="AW701" s="86"/>
      <c r="AX701" s="86"/>
      <c r="AY701" s="86"/>
      <c r="AZ701" s="86"/>
      <c r="BA701" s="86"/>
      <c r="BB701" s="86"/>
      <c r="BC701" s="86"/>
      <c r="BD701" s="86"/>
      <c r="BE701" s="86"/>
      <c r="BF701" s="86"/>
      <c r="BG701" s="86"/>
      <c r="BH701" s="86"/>
      <c r="BI701" s="86"/>
      <c r="BJ701" s="86"/>
      <c r="BK701" s="86"/>
      <c r="BL701" s="86"/>
      <c r="BM701" s="86"/>
      <c r="BN701" s="86"/>
      <c r="BO701" s="86"/>
      <c r="BP701" s="86"/>
      <c r="BQ701" s="86"/>
    </row>
    <row r="702" spans="1:69" s="67" customFormat="1" ht="18" customHeight="1" x14ac:dyDescent="0.2">
      <c r="A702" s="206" t="s">
        <v>56</v>
      </c>
      <c r="B702" s="206"/>
      <c r="C702" s="206"/>
      <c r="D702" s="206"/>
      <c r="E702" s="206"/>
      <c r="F702" s="207"/>
      <c r="G702" s="207"/>
      <c r="H702" s="207"/>
      <c r="I702" s="207"/>
      <c r="J702" s="207"/>
      <c r="K702" s="207"/>
      <c r="L702" s="207"/>
      <c r="M702" s="207"/>
      <c r="N702" s="207"/>
      <c r="O702" s="207"/>
      <c r="P702" s="207"/>
      <c r="Q702" s="207"/>
      <c r="R702" s="207"/>
      <c r="S702" s="207"/>
      <c r="T702" s="207"/>
      <c r="U702" s="207"/>
      <c r="V702" s="207"/>
      <c r="W702" s="207"/>
      <c r="X702" s="204" t="str">
        <f t="shared" si="21"/>
        <v/>
      </c>
      <c r="Y702" s="204"/>
      <c r="Z702" s="204"/>
      <c r="AA702" s="204"/>
      <c r="AB702" s="204"/>
      <c r="AC702" s="87"/>
      <c r="AD702" s="66"/>
      <c r="AE702" s="66"/>
      <c r="AF702" s="66"/>
      <c r="AG702" s="85"/>
      <c r="AH702" s="85"/>
      <c r="AI702" s="85"/>
      <c r="AJ702" s="85"/>
      <c r="AK702" s="88"/>
      <c r="AL702" s="88"/>
      <c r="AM702" s="85"/>
      <c r="AN702" s="85"/>
      <c r="AO702" s="85"/>
      <c r="AP702" s="85"/>
      <c r="AQ702" s="85"/>
      <c r="AR702" s="85"/>
      <c r="AS702" s="85"/>
      <c r="AT702" s="86"/>
      <c r="AU702" s="86"/>
      <c r="AV702" s="86"/>
      <c r="AW702" s="86"/>
      <c r="AX702" s="86"/>
      <c r="AY702" s="86"/>
      <c r="AZ702" s="86"/>
      <c r="BA702" s="86"/>
      <c r="BB702" s="86"/>
      <c r="BC702" s="86"/>
      <c r="BD702" s="86"/>
      <c r="BE702" s="86"/>
      <c r="BF702" s="86"/>
      <c r="BG702" s="86"/>
      <c r="BH702" s="86"/>
      <c r="BI702" s="86"/>
      <c r="BJ702" s="86"/>
      <c r="BK702" s="86"/>
      <c r="BL702" s="86"/>
      <c r="BM702" s="86"/>
      <c r="BN702" s="86"/>
      <c r="BO702" s="86"/>
      <c r="BP702" s="86"/>
      <c r="BQ702" s="86"/>
    </row>
    <row r="703" spans="1:69" s="67" customFormat="1" ht="18" customHeight="1" x14ac:dyDescent="0.2">
      <c r="A703" s="206" t="s">
        <v>57</v>
      </c>
      <c r="B703" s="206"/>
      <c r="C703" s="206"/>
      <c r="D703" s="206"/>
      <c r="E703" s="206"/>
      <c r="F703" s="207"/>
      <c r="G703" s="207"/>
      <c r="H703" s="207"/>
      <c r="I703" s="207"/>
      <c r="J703" s="207"/>
      <c r="K703" s="207"/>
      <c r="L703" s="207"/>
      <c r="M703" s="207"/>
      <c r="N703" s="207"/>
      <c r="O703" s="207"/>
      <c r="P703" s="207"/>
      <c r="Q703" s="207"/>
      <c r="R703" s="207"/>
      <c r="S703" s="207"/>
      <c r="T703" s="207"/>
      <c r="U703" s="207"/>
      <c r="V703" s="207"/>
      <c r="W703" s="207"/>
      <c r="X703" s="204" t="str">
        <f t="shared" si="21"/>
        <v/>
      </c>
      <c r="Y703" s="204"/>
      <c r="Z703" s="204"/>
      <c r="AA703" s="204"/>
      <c r="AB703" s="204"/>
      <c r="AC703" s="87"/>
      <c r="AD703" s="66"/>
      <c r="AE703" s="66"/>
      <c r="AF703" s="66"/>
      <c r="AG703" s="85"/>
      <c r="AH703" s="85"/>
      <c r="AI703" s="85"/>
      <c r="AJ703" s="85"/>
      <c r="AK703" s="88"/>
      <c r="AL703" s="88"/>
      <c r="AM703" s="85"/>
      <c r="AN703" s="85"/>
      <c r="AO703" s="85"/>
      <c r="AP703" s="85"/>
      <c r="AQ703" s="85"/>
      <c r="AR703" s="85"/>
      <c r="AS703" s="85"/>
      <c r="AT703" s="86"/>
      <c r="AU703" s="86"/>
      <c r="AV703" s="86"/>
      <c r="AW703" s="86"/>
      <c r="AX703" s="86"/>
      <c r="AY703" s="86"/>
      <c r="AZ703" s="86"/>
      <c r="BA703" s="86"/>
      <c r="BB703" s="86"/>
      <c r="BC703" s="86"/>
      <c r="BD703" s="86"/>
      <c r="BE703" s="86"/>
      <c r="BF703" s="86"/>
      <c r="BG703" s="86"/>
      <c r="BH703" s="86"/>
      <c r="BI703" s="86"/>
      <c r="BJ703" s="86"/>
      <c r="BK703" s="86"/>
      <c r="BL703" s="86"/>
      <c r="BM703" s="86"/>
      <c r="BN703" s="86"/>
      <c r="BO703" s="86"/>
      <c r="BP703" s="86"/>
      <c r="BQ703" s="86"/>
    </row>
    <row r="704" spans="1:69" s="67" customFormat="1" ht="18" customHeight="1" x14ac:dyDescent="0.2">
      <c r="A704" s="206" t="s">
        <v>58</v>
      </c>
      <c r="B704" s="206"/>
      <c r="C704" s="206"/>
      <c r="D704" s="206"/>
      <c r="E704" s="206"/>
      <c r="F704" s="207"/>
      <c r="G704" s="207"/>
      <c r="H704" s="207"/>
      <c r="I704" s="207"/>
      <c r="J704" s="207"/>
      <c r="K704" s="207"/>
      <c r="L704" s="207"/>
      <c r="M704" s="207"/>
      <c r="N704" s="207"/>
      <c r="O704" s="207"/>
      <c r="P704" s="207"/>
      <c r="Q704" s="207"/>
      <c r="R704" s="207"/>
      <c r="S704" s="207"/>
      <c r="T704" s="207"/>
      <c r="U704" s="207"/>
      <c r="V704" s="207"/>
      <c r="W704" s="207"/>
      <c r="X704" s="204" t="str">
        <f t="shared" si="21"/>
        <v/>
      </c>
      <c r="Y704" s="204"/>
      <c r="Z704" s="204"/>
      <c r="AA704" s="204"/>
      <c r="AB704" s="204"/>
      <c r="AC704" s="87"/>
      <c r="AD704" s="66"/>
      <c r="AE704" s="66"/>
      <c r="AF704" s="66"/>
      <c r="AG704" s="85"/>
      <c r="AH704" s="85"/>
      <c r="AI704" s="85"/>
      <c r="AJ704" s="85"/>
      <c r="AK704" s="88"/>
      <c r="AL704" s="88"/>
      <c r="AM704" s="85"/>
      <c r="AN704" s="85"/>
      <c r="AO704" s="85"/>
      <c r="AP704" s="85"/>
      <c r="AQ704" s="85"/>
      <c r="AR704" s="85"/>
      <c r="AS704" s="85"/>
      <c r="AT704" s="86"/>
      <c r="AU704" s="86"/>
      <c r="AV704" s="86"/>
      <c r="AW704" s="86"/>
      <c r="AX704" s="86"/>
      <c r="AY704" s="86"/>
      <c r="AZ704" s="86"/>
      <c r="BA704" s="86"/>
      <c r="BB704" s="86"/>
      <c r="BC704" s="86"/>
      <c r="BD704" s="86"/>
      <c r="BE704" s="86"/>
      <c r="BF704" s="86"/>
      <c r="BG704" s="86"/>
      <c r="BH704" s="86"/>
      <c r="BI704" s="86"/>
      <c r="BJ704" s="86"/>
      <c r="BK704" s="86"/>
      <c r="BL704" s="86"/>
      <c r="BM704" s="86"/>
      <c r="BN704" s="86"/>
      <c r="BO704" s="86"/>
      <c r="BP704" s="86"/>
      <c r="BQ704" s="86"/>
    </row>
    <row r="705" spans="1:69" s="67" customFormat="1" ht="18" customHeight="1" x14ac:dyDescent="0.2">
      <c r="A705" s="206" t="s">
        <v>59</v>
      </c>
      <c r="B705" s="206"/>
      <c r="C705" s="206"/>
      <c r="D705" s="206"/>
      <c r="E705" s="206"/>
      <c r="F705" s="207"/>
      <c r="G705" s="207"/>
      <c r="H705" s="207"/>
      <c r="I705" s="207"/>
      <c r="J705" s="207"/>
      <c r="K705" s="207"/>
      <c r="L705" s="207"/>
      <c r="M705" s="207"/>
      <c r="N705" s="207"/>
      <c r="O705" s="207"/>
      <c r="P705" s="207"/>
      <c r="Q705" s="207"/>
      <c r="R705" s="207"/>
      <c r="S705" s="207"/>
      <c r="T705" s="207"/>
      <c r="U705" s="207"/>
      <c r="V705" s="207"/>
      <c r="W705" s="207"/>
      <c r="X705" s="204" t="str">
        <f t="shared" si="21"/>
        <v/>
      </c>
      <c r="Y705" s="204"/>
      <c r="Z705" s="204"/>
      <c r="AA705" s="204"/>
      <c r="AB705" s="204"/>
      <c r="AC705" s="87"/>
      <c r="AD705" s="66"/>
      <c r="AE705" s="66"/>
      <c r="AF705" s="66"/>
      <c r="AG705" s="85"/>
      <c r="AH705" s="85"/>
      <c r="AI705" s="85"/>
      <c r="AJ705" s="85"/>
      <c r="AK705" s="88"/>
      <c r="AL705" s="88"/>
      <c r="AM705" s="85"/>
      <c r="AN705" s="85"/>
      <c r="AO705" s="85"/>
      <c r="AP705" s="85"/>
      <c r="AQ705" s="85"/>
      <c r="AR705" s="85"/>
      <c r="AS705" s="85"/>
      <c r="AT705" s="86"/>
      <c r="AU705" s="86"/>
      <c r="AV705" s="86"/>
      <c r="AW705" s="86"/>
      <c r="AX705" s="86"/>
      <c r="AY705" s="86"/>
      <c r="AZ705" s="86"/>
      <c r="BA705" s="86"/>
      <c r="BB705" s="86"/>
      <c r="BC705" s="86"/>
      <c r="BD705" s="86"/>
      <c r="BE705" s="86"/>
      <c r="BF705" s="86"/>
      <c r="BG705" s="86"/>
      <c r="BH705" s="86"/>
      <c r="BI705" s="86"/>
      <c r="BJ705" s="86"/>
      <c r="BK705" s="86"/>
      <c r="BL705" s="86"/>
      <c r="BM705" s="86"/>
      <c r="BN705" s="86"/>
      <c r="BO705" s="86"/>
      <c r="BP705" s="86"/>
      <c r="BQ705" s="86"/>
    </row>
    <row r="706" spans="1:69" s="67" customFormat="1" ht="18" customHeight="1" x14ac:dyDescent="0.2">
      <c r="A706" s="206" t="s">
        <v>60</v>
      </c>
      <c r="B706" s="206"/>
      <c r="C706" s="206"/>
      <c r="D706" s="206"/>
      <c r="E706" s="206"/>
      <c r="F706" s="207"/>
      <c r="G706" s="207"/>
      <c r="H706" s="207"/>
      <c r="I706" s="207"/>
      <c r="J706" s="207"/>
      <c r="K706" s="207"/>
      <c r="L706" s="207"/>
      <c r="M706" s="207"/>
      <c r="N706" s="207"/>
      <c r="O706" s="207"/>
      <c r="P706" s="207"/>
      <c r="Q706" s="207"/>
      <c r="R706" s="207"/>
      <c r="S706" s="207"/>
      <c r="T706" s="207"/>
      <c r="U706" s="207"/>
      <c r="V706" s="207"/>
      <c r="W706" s="207"/>
      <c r="X706" s="204" t="str">
        <f t="shared" si="21"/>
        <v/>
      </c>
      <c r="Y706" s="204"/>
      <c r="Z706" s="204"/>
      <c r="AA706" s="204"/>
      <c r="AB706" s="204"/>
      <c r="AC706" s="87"/>
      <c r="AD706" s="66"/>
      <c r="AE706" s="66"/>
      <c r="AF706" s="66"/>
      <c r="AG706" s="85"/>
      <c r="AH706" s="85"/>
      <c r="AI706" s="85"/>
      <c r="AJ706" s="85"/>
      <c r="AK706" s="88"/>
      <c r="AL706" s="88"/>
      <c r="AM706" s="85"/>
      <c r="AN706" s="85"/>
      <c r="AO706" s="85"/>
      <c r="AP706" s="85"/>
      <c r="AQ706" s="85"/>
      <c r="AR706" s="85"/>
      <c r="AS706" s="85"/>
      <c r="AT706" s="86"/>
      <c r="AU706" s="86"/>
      <c r="AV706" s="86"/>
      <c r="AW706" s="86"/>
      <c r="AX706" s="86"/>
      <c r="AY706" s="86"/>
      <c r="AZ706" s="86"/>
      <c r="BA706" s="86"/>
      <c r="BB706" s="86"/>
      <c r="BC706" s="86"/>
      <c r="BD706" s="86"/>
      <c r="BE706" s="86"/>
      <c r="BF706" s="86"/>
      <c r="BG706" s="86"/>
      <c r="BH706" s="86"/>
      <c r="BI706" s="86"/>
      <c r="BJ706" s="86"/>
      <c r="BK706" s="86"/>
      <c r="BL706" s="86"/>
      <c r="BM706" s="86"/>
      <c r="BN706" s="86"/>
      <c r="BO706" s="86"/>
      <c r="BP706" s="86"/>
      <c r="BQ706" s="86"/>
    </row>
    <row r="707" spans="1:69" s="67" customFormat="1" ht="18" customHeight="1" x14ac:dyDescent="0.2">
      <c r="A707" s="206" t="s">
        <v>61</v>
      </c>
      <c r="B707" s="206"/>
      <c r="C707" s="206"/>
      <c r="D707" s="206"/>
      <c r="E707" s="206"/>
      <c r="F707" s="207"/>
      <c r="G707" s="207"/>
      <c r="H707" s="207"/>
      <c r="I707" s="207"/>
      <c r="J707" s="207"/>
      <c r="K707" s="207"/>
      <c r="L707" s="207"/>
      <c r="M707" s="207"/>
      <c r="N707" s="207"/>
      <c r="O707" s="207"/>
      <c r="P707" s="207"/>
      <c r="Q707" s="207"/>
      <c r="R707" s="207"/>
      <c r="S707" s="207"/>
      <c r="T707" s="207"/>
      <c r="U707" s="207"/>
      <c r="V707" s="207"/>
      <c r="W707" s="207"/>
      <c r="X707" s="204" t="str">
        <f t="shared" si="21"/>
        <v/>
      </c>
      <c r="Y707" s="204"/>
      <c r="Z707" s="204"/>
      <c r="AA707" s="204"/>
      <c r="AB707" s="204"/>
      <c r="AC707" s="87"/>
      <c r="AD707" s="66"/>
      <c r="AE707" s="66"/>
      <c r="AF707" s="66"/>
      <c r="AG707" s="85"/>
      <c r="AH707" s="85"/>
      <c r="AI707" s="85"/>
      <c r="AJ707" s="85"/>
      <c r="AK707" s="88"/>
      <c r="AL707" s="88"/>
      <c r="AM707" s="85"/>
      <c r="AN707" s="85"/>
      <c r="AO707" s="85"/>
      <c r="AP707" s="85"/>
      <c r="AQ707" s="85"/>
      <c r="AR707" s="85"/>
      <c r="AS707" s="85"/>
      <c r="AT707" s="86"/>
      <c r="AU707" s="86"/>
      <c r="AV707" s="86"/>
      <c r="AW707" s="86"/>
      <c r="AX707" s="86"/>
      <c r="AY707" s="86"/>
      <c r="AZ707" s="86"/>
      <c r="BA707" s="86"/>
      <c r="BB707" s="86"/>
      <c r="BC707" s="86"/>
      <c r="BD707" s="86"/>
      <c r="BE707" s="86"/>
      <c r="BF707" s="86"/>
      <c r="BG707" s="86"/>
      <c r="BH707" s="86"/>
      <c r="BI707" s="86"/>
      <c r="BJ707" s="86"/>
      <c r="BK707" s="86"/>
      <c r="BL707" s="86"/>
      <c r="BM707" s="86"/>
      <c r="BN707" s="86"/>
      <c r="BO707" s="86"/>
      <c r="BP707" s="86"/>
      <c r="BQ707" s="86"/>
    </row>
    <row r="708" spans="1:69" s="67" customFormat="1" ht="18" customHeight="1" x14ac:dyDescent="0.2">
      <c r="A708" s="206" t="s">
        <v>62</v>
      </c>
      <c r="B708" s="206"/>
      <c r="C708" s="206"/>
      <c r="D708" s="206"/>
      <c r="E708" s="206"/>
      <c r="F708" s="207"/>
      <c r="G708" s="207"/>
      <c r="H708" s="207"/>
      <c r="I708" s="207"/>
      <c r="J708" s="207"/>
      <c r="K708" s="207"/>
      <c r="L708" s="207"/>
      <c r="M708" s="207"/>
      <c r="N708" s="207"/>
      <c r="O708" s="207"/>
      <c r="P708" s="207"/>
      <c r="Q708" s="207"/>
      <c r="R708" s="207"/>
      <c r="S708" s="207"/>
      <c r="T708" s="207"/>
      <c r="U708" s="207"/>
      <c r="V708" s="207"/>
      <c r="W708" s="207"/>
      <c r="X708" s="204" t="str">
        <f t="shared" si="21"/>
        <v/>
      </c>
      <c r="Y708" s="204"/>
      <c r="Z708" s="204"/>
      <c r="AA708" s="204"/>
      <c r="AB708" s="204"/>
      <c r="AC708" s="87"/>
      <c r="AD708" s="66"/>
      <c r="AE708" s="66"/>
      <c r="AF708" s="66"/>
      <c r="AG708" s="85"/>
      <c r="AH708" s="85"/>
      <c r="AI708" s="85"/>
      <c r="AJ708" s="85"/>
      <c r="AK708" s="88"/>
      <c r="AL708" s="88"/>
      <c r="AM708" s="85"/>
      <c r="AN708" s="85"/>
      <c r="AO708" s="85"/>
      <c r="AP708" s="85"/>
      <c r="AQ708" s="85"/>
      <c r="AR708" s="85"/>
      <c r="AS708" s="85"/>
      <c r="AT708" s="86"/>
      <c r="AU708" s="86"/>
      <c r="AV708" s="86"/>
      <c r="AW708" s="86"/>
      <c r="AX708" s="86"/>
      <c r="AY708" s="86"/>
      <c r="AZ708" s="86"/>
      <c r="BA708" s="86"/>
      <c r="BB708" s="86"/>
      <c r="BC708" s="86"/>
      <c r="BD708" s="86"/>
      <c r="BE708" s="86"/>
      <c r="BF708" s="86"/>
      <c r="BG708" s="86"/>
      <c r="BH708" s="86"/>
      <c r="BI708" s="86"/>
      <c r="BJ708" s="86"/>
      <c r="BK708" s="86"/>
      <c r="BL708" s="86"/>
      <c r="BM708" s="86"/>
      <c r="BN708" s="86"/>
      <c r="BO708" s="86"/>
      <c r="BP708" s="86"/>
      <c r="BQ708" s="86"/>
    </row>
    <row r="709" spans="1:69" s="67" customFormat="1" ht="18" customHeight="1" x14ac:dyDescent="0.2">
      <c r="A709" s="206" t="s">
        <v>63</v>
      </c>
      <c r="B709" s="206"/>
      <c r="C709" s="206"/>
      <c r="D709" s="206"/>
      <c r="E709" s="206"/>
      <c r="F709" s="207"/>
      <c r="G709" s="207"/>
      <c r="H709" s="207"/>
      <c r="I709" s="207"/>
      <c r="J709" s="207"/>
      <c r="K709" s="207"/>
      <c r="L709" s="207"/>
      <c r="M709" s="207"/>
      <c r="N709" s="207"/>
      <c r="O709" s="207"/>
      <c r="P709" s="207"/>
      <c r="Q709" s="207"/>
      <c r="R709" s="207"/>
      <c r="S709" s="207"/>
      <c r="T709" s="207"/>
      <c r="U709" s="207"/>
      <c r="V709" s="207"/>
      <c r="W709" s="207"/>
      <c r="X709" s="204" t="str">
        <f t="shared" si="21"/>
        <v/>
      </c>
      <c r="Y709" s="204"/>
      <c r="Z709" s="204"/>
      <c r="AA709" s="204"/>
      <c r="AB709" s="204"/>
      <c r="AC709" s="87"/>
      <c r="AD709" s="66"/>
      <c r="AE709" s="66"/>
      <c r="AF709" s="66"/>
      <c r="AG709" s="85"/>
      <c r="AH709" s="85"/>
      <c r="AI709" s="85"/>
      <c r="AJ709" s="85"/>
      <c r="AK709" s="88"/>
      <c r="AL709" s="88"/>
      <c r="AM709" s="85"/>
      <c r="AN709" s="85"/>
      <c r="AO709" s="85"/>
      <c r="AP709" s="85"/>
      <c r="AQ709" s="85"/>
      <c r="AR709" s="85"/>
      <c r="AS709" s="85"/>
      <c r="AT709" s="86"/>
      <c r="AU709" s="86"/>
      <c r="AV709" s="86"/>
      <c r="AW709" s="86"/>
      <c r="AX709" s="86"/>
      <c r="AY709" s="86"/>
      <c r="AZ709" s="86"/>
      <c r="BA709" s="86"/>
      <c r="BB709" s="86"/>
      <c r="BC709" s="86"/>
      <c r="BD709" s="86"/>
      <c r="BE709" s="86"/>
      <c r="BF709" s="86"/>
      <c r="BG709" s="86"/>
      <c r="BH709" s="86"/>
      <c r="BI709" s="86"/>
      <c r="BJ709" s="86"/>
      <c r="BK709" s="86"/>
      <c r="BL709" s="86"/>
      <c r="BM709" s="86"/>
      <c r="BN709" s="86"/>
      <c r="BO709" s="86"/>
      <c r="BP709" s="86"/>
      <c r="BQ709" s="86"/>
    </row>
    <row r="710" spans="1:69" s="67" customFormat="1" ht="18" customHeight="1" x14ac:dyDescent="0.2">
      <c r="A710" s="206" t="s">
        <v>64</v>
      </c>
      <c r="B710" s="206"/>
      <c r="C710" s="206"/>
      <c r="D710" s="206"/>
      <c r="E710" s="206"/>
      <c r="F710" s="207"/>
      <c r="G710" s="207"/>
      <c r="H710" s="207"/>
      <c r="I710" s="207"/>
      <c r="J710" s="207"/>
      <c r="K710" s="207"/>
      <c r="L710" s="207"/>
      <c r="M710" s="207"/>
      <c r="N710" s="207"/>
      <c r="O710" s="207"/>
      <c r="P710" s="207"/>
      <c r="Q710" s="207"/>
      <c r="R710" s="207"/>
      <c r="S710" s="207"/>
      <c r="T710" s="207"/>
      <c r="U710" s="207"/>
      <c r="V710" s="207"/>
      <c r="W710" s="207"/>
      <c r="X710" s="204" t="str">
        <f t="shared" si="21"/>
        <v/>
      </c>
      <c r="Y710" s="204"/>
      <c r="Z710" s="204"/>
      <c r="AA710" s="204"/>
      <c r="AB710" s="204"/>
      <c r="AC710" s="87"/>
      <c r="AD710" s="66"/>
      <c r="AE710" s="66"/>
      <c r="AF710" s="66"/>
      <c r="AG710" s="85"/>
      <c r="AH710" s="85"/>
      <c r="AI710" s="85"/>
      <c r="AJ710" s="85"/>
      <c r="AK710" s="88"/>
      <c r="AL710" s="88"/>
      <c r="AM710" s="85"/>
      <c r="AN710" s="85"/>
      <c r="AO710" s="85"/>
      <c r="AP710" s="85"/>
      <c r="AQ710" s="85"/>
      <c r="AR710" s="85"/>
      <c r="AS710" s="85"/>
      <c r="AT710" s="86"/>
      <c r="AU710" s="86"/>
      <c r="AV710" s="86"/>
      <c r="AW710" s="86"/>
      <c r="AX710" s="86"/>
      <c r="AY710" s="86"/>
      <c r="AZ710" s="86"/>
      <c r="BA710" s="86"/>
      <c r="BB710" s="86"/>
      <c r="BC710" s="86"/>
      <c r="BD710" s="86"/>
      <c r="BE710" s="86"/>
      <c r="BF710" s="86"/>
      <c r="BG710" s="86"/>
      <c r="BH710" s="86"/>
      <c r="BI710" s="86"/>
      <c r="BJ710" s="86"/>
      <c r="BK710" s="86"/>
      <c r="BL710" s="86"/>
      <c r="BM710" s="86"/>
      <c r="BN710" s="86"/>
      <c r="BO710" s="86"/>
      <c r="BP710" s="86"/>
      <c r="BQ710" s="86"/>
    </row>
    <row r="711" spans="1:69" s="67" customFormat="1" ht="18" customHeight="1" x14ac:dyDescent="0.2">
      <c r="A711" s="206" t="s">
        <v>65</v>
      </c>
      <c r="B711" s="206"/>
      <c r="C711" s="206"/>
      <c r="D711" s="206"/>
      <c r="E711" s="206"/>
      <c r="F711" s="207"/>
      <c r="G711" s="207"/>
      <c r="H711" s="207"/>
      <c r="I711" s="207"/>
      <c r="J711" s="207"/>
      <c r="K711" s="207"/>
      <c r="L711" s="207"/>
      <c r="M711" s="207"/>
      <c r="N711" s="207"/>
      <c r="O711" s="207"/>
      <c r="P711" s="207"/>
      <c r="Q711" s="207"/>
      <c r="R711" s="207"/>
      <c r="S711" s="207"/>
      <c r="T711" s="207"/>
      <c r="U711" s="207"/>
      <c r="V711" s="207"/>
      <c r="W711" s="207"/>
      <c r="X711" s="204" t="str">
        <f t="shared" si="21"/>
        <v/>
      </c>
      <c r="Y711" s="204"/>
      <c r="Z711" s="204"/>
      <c r="AA711" s="204"/>
      <c r="AB711" s="204"/>
      <c r="AC711" s="87"/>
      <c r="AD711" s="66"/>
      <c r="AE711" s="66"/>
      <c r="AF711" s="66"/>
      <c r="AG711" s="85"/>
      <c r="AH711" s="85"/>
      <c r="AI711" s="85"/>
      <c r="AJ711" s="85"/>
      <c r="AK711" s="88"/>
      <c r="AL711" s="88"/>
      <c r="AM711" s="85"/>
      <c r="AN711" s="85"/>
      <c r="AO711" s="85"/>
      <c r="AP711" s="85"/>
      <c r="AQ711" s="85"/>
      <c r="AR711" s="85"/>
      <c r="AS711" s="85"/>
      <c r="AT711" s="86"/>
      <c r="AU711" s="86"/>
      <c r="AV711" s="86"/>
      <c r="AW711" s="86"/>
      <c r="AX711" s="86"/>
      <c r="AY711" s="86"/>
      <c r="AZ711" s="86"/>
      <c r="BA711" s="86"/>
      <c r="BB711" s="86"/>
      <c r="BC711" s="86"/>
      <c r="BD711" s="86"/>
      <c r="BE711" s="86"/>
      <c r="BF711" s="86"/>
      <c r="BG711" s="86"/>
      <c r="BH711" s="86"/>
      <c r="BI711" s="86"/>
      <c r="BJ711" s="86"/>
      <c r="BK711" s="86"/>
      <c r="BL711" s="86"/>
      <c r="BM711" s="86"/>
      <c r="BN711" s="86"/>
      <c r="BO711" s="86"/>
      <c r="BP711" s="86"/>
      <c r="BQ711" s="86"/>
    </row>
    <row r="712" spans="1:69" s="67" customFormat="1" ht="18" customHeight="1" x14ac:dyDescent="0.2">
      <c r="A712" s="203" t="s">
        <v>66</v>
      </c>
      <c r="B712" s="203"/>
      <c r="C712" s="203"/>
      <c r="D712" s="203"/>
      <c r="E712" s="203"/>
      <c r="F712" s="203"/>
      <c r="G712" s="203"/>
      <c r="H712" s="203"/>
      <c r="I712" s="203"/>
      <c r="J712" s="203"/>
      <c r="K712" s="203"/>
      <c r="L712" s="203"/>
      <c r="M712" s="203"/>
      <c r="N712" s="203"/>
      <c r="O712" s="203"/>
      <c r="P712" s="203"/>
      <c r="Q712" s="203"/>
      <c r="R712" s="203"/>
      <c r="S712" s="203"/>
      <c r="T712" s="203"/>
      <c r="U712" s="203"/>
      <c r="V712" s="203"/>
      <c r="W712" s="203"/>
      <c r="X712" s="204" t="str">
        <f>IF(SUM(X700:AB711)=0,"",SUM(X700:AB711))</f>
        <v/>
      </c>
      <c r="Y712" s="204"/>
      <c r="Z712" s="204"/>
      <c r="AA712" s="204"/>
      <c r="AB712" s="204"/>
      <c r="AC712" s="89"/>
      <c r="AD712" s="66"/>
      <c r="AE712" s="66"/>
      <c r="AF712" s="66"/>
      <c r="AK712" s="90"/>
      <c r="AL712" s="90"/>
      <c r="AM712" s="90"/>
      <c r="AN712" s="90"/>
    </row>
    <row r="713" spans="1:69" s="67" customFormat="1" ht="18" customHeight="1" x14ac:dyDescent="0.2">
      <c r="A713" s="203" t="s">
        <v>87</v>
      </c>
      <c r="B713" s="203"/>
      <c r="C713" s="203"/>
      <c r="D713" s="203"/>
      <c r="E713" s="203"/>
      <c r="F713" s="203"/>
      <c r="G713" s="203"/>
      <c r="H713" s="203"/>
      <c r="I713" s="203"/>
      <c r="J713" s="203"/>
      <c r="K713" s="203"/>
      <c r="L713" s="203"/>
      <c r="M713" s="203"/>
      <c r="N713" s="203"/>
      <c r="O713" s="203"/>
      <c r="P713" s="203"/>
      <c r="Q713" s="203"/>
      <c r="R713" s="203"/>
      <c r="S713" s="203"/>
      <c r="T713" s="203"/>
      <c r="U713" s="203"/>
      <c r="V713" s="203"/>
      <c r="W713" s="203"/>
      <c r="X713" s="204" t="str">
        <f>IFERROR(ROUND(X712*0.22,2),"")</f>
        <v/>
      </c>
      <c r="Y713" s="204"/>
      <c r="Z713" s="204"/>
      <c r="AA713" s="204"/>
      <c r="AB713" s="204"/>
      <c r="AC713" s="89"/>
      <c r="AD713" s="66"/>
      <c r="AE713" s="66"/>
      <c r="AF713" s="66"/>
      <c r="AG713" s="90"/>
      <c r="AH713" s="90"/>
      <c r="AI713" s="90"/>
      <c r="AJ713" s="90"/>
    </row>
    <row r="714" spans="1:69" s="67" customFormat="1" ht="18" customHeight="1" x14ac:dyDescent="0.2">
      <c r="A714" s="203" t="s">
        <v>67</v>
      </c>
      <c r="B714" s="203"/>
      <c r="C714" s="203"/>
      <c r="D714" s="203"/>
      <c r="E714" s="203"/>
      <c r="F714" s="203"/>
      <c r="G714" s="203"/>
      <c r="H714" s="203"/>
      <c r="I714" s="203"/>
      <c r="J714" s="203"/>
      <c r="K714" s="203"/>
      <c r="L714" s="203"/>
      <c r="M714" s="203"/>
      <c r="N714" s="203"/>
      <c r="O714" s="203"/>
      <c r="P714" s="203"/>
      <c r="Q714" s="203"/>
      <c r="R714" s="203"/>
      <c r="S714" s="203"/>
      <c r="T714" s="203"/>
      <c r="U714" s="203"/>
      <c r="V714" s="203"/>
      <c r="W714" s="203"/>
      <c r="X714" s="204" t="str">
        <f>IFERROR(ROUND(X712*0.01,2),"")</f>
        <v/>
      </c>
      <c r="Y714" s="204"/>
      <c r="Z714" s="204"/>
      <c r="AA714" s="204"/>
      <c r="AB714" s="204"/>
      <c r="AC714" s="89"/>
      <c r="AD714" s="66"/>
      <c r="AE714" s="66"/>
      <c r="AF714" s="66"/>
      <c r="AG714" s="90"/>
      <c r="AH714" s="90"/>
      <c r="AI714" s="90"/>
      <c r="AJ714" s="90"/>
      <c r="AK714" s="90"/>
      <c r="AL714" s="90"/>
      <c r="AM714" s="90"/>
      <c r="AN714" s="90"/>
      <c r="AO714" s="90"/>
    </row>
    <row r="715" spans="1:69" s="67" customFormat="1" ht="18" customHeight="1" x14ac:dyDescent="0.2">
      <c r="A715" s="203" t="s">
        <v>33</v>
      </c>
      <c r="B715" s="203"/>
      <c r="C715" s="203"/>
      <c r="D715" s="203"/>
      <c r="E715" s="203"/>
      <c r="F715" s="203"/>
      <c r="G715" s="203"/>
      <c r="H715" s="203"/>
      <c r="I715" s="203"/>
      <c r="J715" s="203"/>
      <c r="K715" s="203"/>
      <c r="L715" s="203"/>
      <c r="M715" s="203"/>
      <c r="N715" s="203"/>
      <c r="O715" s="203"/>
      <c r="P715" s="203"/>
      <c r="Q715" s="203"/>
      <c r="R715" s="203"/>
      <c r="S715" s="203"/>
      <c r="T715" s="203"/>
      <c r="U715" s="203"/>
      <c r="V715" s="203"/>
      <c r="W715" s="203"/>
      <c r="X715" s="204" t="str">
        <f>IF(SUM(X712:AB714)=0,"",SUM(X712:AB714))</f>
        <v/>
      </c>
      <c r="Y715" s="204"/>
      <c r="Z715" s="204"/>
      <c r="AA715" s="204"/>
      <c r="AB715" s="204"/>
      <c r="AC715" s="89"/>
      <c r="AD715" s="66"/>
      <c r="AE715" s="66"/>
      <c r="AF715" s="66"/>
      <c r="AG715" s="90"/>
      <c r="AH715" s="90"/>
      <c r="AI715" s="90"/>
      <c r="AJ715" s="90"/>
      <c r="AK715" s="90"/>
      <c r="AL715" s="90"/>
      <c r="AM715" s="90"/>
      <c r="AN715" s="90"/>
      <c r="AO715" s="90"/>
    </row>
    <row r="716" spans="1:69" s="67" customFormat="1" ht="9" customHeight="1" x14ac:dyDescent="0.2">
      <c r="N716" s="94"/>
      <c r="O716" s="89"/>
      <c r="P716" s="89"/>
      <c r="Q716" s="89"/>
      <c r="R716" s="89"/>
      <c r="S716" s="95"/>
      <c r="T716" s="95"/>
      <c r="U716" s="95"/>
      <c r="V716" s="95"/>
      <c r="W716" s="95"/>
      <c r="X716" s="95"/>
      <c r="Y716" s="95"/>
      <c r="Z716" s="95"/>
      <c r="AA716" s="90"/>
      <c r="AB716" s="90"/>
      <c r="AC716" s="89"/>
      <c r="AD716" s="66"/>
      <c r="AE716" s="66"/>
      <c r="AF716" s="66"/>
      <c r="AG716" s="90"/>
      <c r="AH716" s="90"/>
      <c r="AI716" s="90"/>
      <c r="AJ716" s="90"/>
      <c r="AK716" s="90"/>
      <c r="AL716" s="90"/>
      <c r="AM716" s="90"/>
      <c r="AN716" s="90"/>
      <c r="AO716" s="90"/>
    </row>
    <row r="717" spans="1:69" ht="15" customHeight="1" x14ac:dyDescent="0.2">
      <c r="A717" s="92" t="s">
        <v>71</v>
      </c>
      <c r="B717" s="82"/>
      <c r="C717" s="82"/>
      <c r="D717" s="82"/>
      <c r="E717" s="82"/>
      <c r="F717" s="82"/>
      <c r="G717" s="82"/>
      <c r="H717" s="82"/>
      <c r="I717" s="82"/>
      <c r="J717" s="82"/>
      <c r="K717" s="82"/>
      <c r="L717" s="82"/>
      <c r="M717" s="82"/>
      <c r="N717" s="82"/>
      <c r="O717" s="82"/>
      <c r="P717" s="82"/>
      <c r="R717" s="82"/>
      <c r="T717" s="82"/>
      <c r="V717" s="82"/>
      <c r="W717" s="82"/>
      <c r="X717" s="82"/>
      <c r="Y717" s="82"/>
      <c r="Z717" s="82"/>
      <c r="AA717" s="82"/>
      <c r="AB717" s="93" t="s">
        <v>76</v>
      </c>
      <c r="AC717" s="82"/>
      <c r="AD717" s="82"/>
    </row>
    <row r="718" spans="1:69" ht="9" customHeight="1" x14ac:dyDescent="0.2">
      <c r="A718" s="82"/>
      <c r="B718" s="82"/>
      <c r="C718" s="82"/>
      <c r="D718" s="82"/>
      <c r="E718" s="82"/>
      <c r="F718" s="82"/>
      <c r="G718" s="82"/>
      <c r="H718" s="82"/>
      <c r="I718" s="82"/>
      <c r="J718" s="82"/>
      <c r="K718" s="82"/>
      <c r="L718" s="82"/>
      <c r="M718" s="82"/>
      <c r="N718" s="82"/>
      <c r="O718" s="82"/>
      <c r="P718" s="82"/>
      <c r="Q718" s="82"/>
      <c r="R718" s="82"/>
      <c r="T718" s="82"/>
      <c r="V718" s="82"/>
      <c r="W718" s="82"/>
      <c r="X718" s="82"/>
      <c r="Y718" s="82"/>
      <c r="Z718" s="82"/>
      <c r="AA718" s="82"/>
      <c r="AB718" s="82"/>
      <c r="AC718" s="82"/>
      <c r="AD718" s="82"/>
    </row>
    <row r="719" spans="1:69" ht="18" customHeight="1" x14ac:dyDescent="0.2">
      <c r="A719" s="208">
        <f>Finanzierungsplan!N48</f>
        <v>2027</v>
      </c>
      <c r="B719" s="208"/>
    </row>
    <row r="720" spans="1:69" s="67" customFormat="1" ht="18" customHeight="1" x14ac:dyDescent="0.2">
      <c r="A720" s="209" t="s">
        <v>48</v>
      </c>
      <c r="B720" s="209"/>
      <c r="C720" s="209"/>
      <c r="D720" s="209"/>
      <c r="E720" s="209"/>
      <c r="F720" s="210" t="s">
        <v>81</v>
      </c>
      <c r="G720" s="210"/>
      <c r="H720" s="210"/>
      <c r="I720" s="210"/>
      <c r="J720" s="210"/>
      <c r="K720" s="210" t="s">
        <v>69</v>
      </c>
      <c r="L720" s="210"/>
      <c r="M720" s="210"/>
      <c r="N720" s="210"/>
      <c r="O720" s="210"/>
      <c r="P720" s="210"/>
      <c r="Q720" s="210"/>
      <c r="R720" s="210"/>
      <c r="S720" s="210" t="s">
        <v>70</v>
      </c>
      <c r="T720" s="210"/>
      <c r="U720" s="210"/>
      <c r="V720" s="210"/>
      <c r="W720" s="210"/>
      <c r="X720" s="210" t="s">
        <v>115</v>
      </c>
      <c r="Y720" s="210"/>
      <c r="Z720" s="210"/>
      <c r="AA720" s="210"/>
      <c r="AB720" s="210"/>
      <c r="AC720" s="84"/>
      <c r="AD720" s="66"/>
      <c r="AE720" s="66"/>
      <c r="AF720" s="66"/>
      <c r="AG720" s="85"/>
      <c r="AH720" s="85"/>
      <c r="AI720" s="85"/>
      <c r="AJ720" s="85"/>
      <c r="AK720" s="85"/>
      <c r="AL720" s="85"/>
      <c r="AM720" s="85"/>
      <c r="AN720" s="85"/>
      <c r="AO720" s="85"/>
      <c r="AP720" s="85"/>
      <c r="AQ720" s="85"/>
      <c r="AR720" s="85"/>
      <c r="AS720" s="85"/>
      <c r="AT720" s="86"/>
      <c r="AU720" s="86"/>
      <c r="AV720" s="86"/>
      <c r="AW720" s="86"/>
      <c r="AX720" s="86"/>
      <c r="AY720" s="86"/>
      <c r="AZ720" s="86"/>
      <c r="BA720" s="86"/>
      <c r="BB720" s="86"/>
      <c r="BC720" s="86"/>
      <c r="BD720" s="86"/>
      <c r="BE720" s="86"/>
      <c r="BF720" s="86"/>
      <c r="BG720" s="86"/>
      <c r="BH720" s="86"/>
      <c r="BI720" s="86"/>
      <c r="BJ720" s="86"/>
      <c r="BK720" s="86"/>
      <c r="BL720" s="86"/>
      <c r="BM720" s="86"/>
      <c r="BN720" s="86"/>
      <c r="BO720" s="86"/>
      <c r="BP720" s="86"/>
      <c r="BQ720" s="86"/>
    </row>
    <row r="721" spans="1:69" s="67" customFormat="1" ht="18" customHeight="1" x14ac:dyDescent="0.2">
      <c r="A721" s="209"/>
      <c r="B721" s="209"/>
      <c r="C721" s="209"/>
      <c r="D721" s="209"/>
      <c r="E721" s="209"/>
      <c r="F721" s="210"/>
      <c r="G721" s="210"/>
      <c r="H721" s="210"/>
      <c r="I721" s="210"/>
      <c r="J721" s="210"/>
      <c r="K721" s="210"/>
      <c r="L721" s="210"/>
      <c r="M721" s="210"/>
      <c r="N721" s="210"/>
      <c r="O721" s="210"/>
      <c r="P721" s="210"/>
      <c r="Q721" s="210"/>
      <c r="R721" s="210"/>
      <c r="S721" s="210"/>
      <c r="T721" s="210"/>
      <c r="U721" s="210"/>
      <c r="V721" s="210"/>
      <c r="W721" s="210"/>
      <c r="X721" s="210"/>
      <c r="Y721" s="210"/>
      <c r="Z721" s="210"/>
      <c r="AA721" s="210"/>
      <c r="AB721" s="210"/>
      <c r="AC721" s="84"/>
      <c r="AD721" s="66"/>
      <c r="AE721" s="66"/>
      <c r="AF721" s="66"/>
      <c r="AG721" s="85"/>
      <c r="AH721" s="85"/>
      <c r="AI721" s="85"/>
      <c r="AJ721" s="85"/>
      <c r="AK721" s="85"/>
      <c r="AL721" s="85"/>
      <c r="AM721" s="85"/>
      <c r="AN721" s="85"/>
      <c r="AO721" s="85"/>
      <c r="AP721" s="85"/>
      <c r="AQ721" s="85"/>
      <c r="AR721" s="85"/>
      <c r="AS721" s="85"/>
      <c r="AT721" s="86"/>
      <c r="AU721" s="86"/>
      <c r="AV721" s="86"/>
      <c r="AW721" s="86"/>
      <c r="AX721" s="86"/>
      <c r="AY721" s="86"/>
      <c r="AZ721" s="86"/>
      <c r="BA721" s="86"/>
      <c r="BB721" s="86"/>
      <c r="BC721" s="86"/>
      <c r="BD721" s="86"/>
      <c r="BE721" s="86"/>
      <c r="BF721" s="86"/>
      <c r="BG721" s="86"/>
      <c r="BH721" s="86"/>
      <c r="BI721" s="86"/>
      <c r="BJ721" s="86"/>
      <c r="BK721" s="86"/>
      <c r="BL721" s="86"/>
      <c r="BM721" s="86"/>
      <c r="BN721" s="86"/>
      <c r="BO721" s="86"/>
      <c r="BP721" s="86"/>
      <c r="BQ721" s="86"/>
    </row>
    <row r="722" spans="1:69" s="67" customFormat="1" ht="18" customHeight="1" x14ac:dyDescent="0.2">
      <c r="A722" s="206" t="s">
        <v>54</v>
      </c>
      <c r="B722" s="206"/>
      <c r="C722" s="206"/>
      <c r="D722" s="206"/>
      <c r="E722" s="206"/>
      <c r="F722" s="207"/>
      <c r="G722" s="207"/>
      <c r="H722" s="207"/>
      <c r="I722" s="207"/>
      <c r="J722" s="207"/>
      <c r="K722" s="207"/>
      <c r="L722" s="207"/>
      <c r="M722" s="207"/>
      <c r="N722" s="207"/>
      <c r="O722" s="207"/>
      <c r="P722" s="207"/>
      <c r="Q722" s="207"/>
      <c r="R722" s="207"/>
      <c r="S722" s="207"/>
      <c r="T722" s="207"/>
      <c r="U722" s="207"/>
      <c r="V722" s="207"/>
      <c r="W722" s="207"/>
      <c r="X722" s="204" t="str">
        <f>IF(OR($M$688="",$M$680="",SUM(F722:W722)=0),"",IFERROR(ROUND((F722+K722+S722)*$M$688/$M$680,2),""))</f>
        <v/>
      </c>
      <c r="Y722" s="204"/>
      <c r="Z722" s="204"/>
      <c r="AA722" s="204"/>
      <c r="AB722" s="204"/>
      <c r="AC722" s="87"/>
      <c r="AD722" s="66"/>
      <c r="AE722" s="66"/>
      <c r="AF722" s="66"/>
      <c r="AG722" s="85"/>
      <c r="AH722" s="85"/>
      <c r="AI722" s="85"/>
      <c r="AJ722" s="85"/>
      <c r="AK722" s="88"/>
      <c r="AL722" s="88"/>
      <c r="AM722" s="85"/>
      <c r="AN722" s="85"/>
      <c r="AO722" s="85"/>
      <c r="AP722" s="85"/>
      <c r="AQ722" s="85"/>
      <c r="AR722" s="85"/>
      <c r="AS722" s="85"/>
      <c r="AT722" s="86"/>
      <c r="AU722" s="86"/>
      <c r="AV722" s="86"/>
      <c r="AW722" s="86"/>
      <c r="AX722" s="86"/>
      <c r="AY722" s="86"/>
      <c r="AZ722" s="86"/>
      <c r="BA722" s="86"/>
      <c r="BB722" s="86"/>
      <c r="BC722" s="86"/>
      <c r="BD722" s="86"/>
      <c r="BE722" s="86"/>
      <c r="BF722" s="86"/>
      <c r="BG722" s="86"/>
      <c r="BH722" s="86"/>
      <c r="BI722" s="86"/>
      <c r="BJ722" s="86"/>
      <c r="BK722" s="86"/>
      <c r="BL722" s="86"/>
      <c r="BM722" s="86"/>
      <c r="BN722" s="86"/>
      <c r="BO722" s="86"/>
      <c r="BP722" s="86"/>
      <c r="BQ722" s="86"/>
    </row>
    <row r="723" spans="1:69" s="67" customFormat="1" ht="18" customHeight="1" x14ac:dyDescent="0.2">
      <c r="A723" s="206" t="s">
        <v>55</v>
      </c>
      <c r="B723" s="206"/>
      <c r="C723" s="206"/>
      <c r="D723" s="206"/>
      <c r="E723" s="206"/>
      <c r="F723" s="207"/>
      <c r="G723" s="207"/>
      <c r="H723" s="207"/>
      <c r="I723" s="207"/>
      <c r="J723" s="207"/>
      <c r="K723" s="207"/>
      <c r="L723" s="207"/>
      <c r="M723" s="207"/>
      <c r="N723" s="207"/>
      <c r="O723" s="207"/>
      <c r="P723" s="207"/>
      <c r="Q723" s="207"/>
      <c r="R723" s="207"/>
      <c r="S723" s="207"/>
      <c r="T723" s="207"/>
      <c r="U723" s="207"/>
      <c r="V723" s="207"/>
      <c r="W723" s="207"/>
      <c r="X723" s="204" t="str">
        <f t="shared" ref="X723:X733" si="22">IF(OR($M$688="",$M$680="",SUM(F723:W723)=0),"",IFERROR(ROUND((F723+K723+S723)*$M$688/$M$680,2),""))</f>
        <v/>
      </c>
      <c r="Y723" s="204"/>
      <c r="Z723" s="204"/>
      <c r="AA723" s="204"/>
      <c r="AB723" s="204"/>
      <c r="AC723" s="87"/>
      <c r="AD723" s="66"/>
      <c r="AE723" s="66"/>
      <c r="AF723" s="66"/>
      <c r="AG723" s="85"/>
      <c r="AH723" s="85"/>
      <c r="AI723" s="85"/>
      <c r="AJ723" s="85"/>
      <c r="AK723" s="88"/>
      <c r="AL723" s="88"/>
      <c r="AM723" s="85"/>
      <c r="AN723" s="85"/>
      <c r="AO723" s="85"/>
      <c r="AP723" s="85"/>
      <c r="AQ723" s="85"/>
      <c r="AR723" s="85"/>
      <c r="AS723" s="85"/>
      <c r="AT723" s="86"/>
      <c r="AU723" s="86"/>
      <c r="AV723" s="86"/>
      <c r="AW723" s="86"/>
      <c r="AX723" s="86"/>
      <c r="AY723" s="86"/>
      <c r="AZ723" s="86"/>
      <c r="BA723" s="86"/>
      <c r="BB723" s="86"/>
      <c r="BC723" s="86"/>
      <c r="BD723" s="86"/>
      <c r="BE723" s="86"/>
      <c r="BF723" s="86"/>
      <c r="BG723" s="86"/>
      <c r="BH723" s="86"/>
      <c r="BI723" s="86"/>
      <c r="BJ723" s="86"/>
      <c r="BK723" s="86"/>
      <c r="BL723" s="86"/>
      <c r="BM723" s="86"/>
      <c r="BN723" s="86"/>
      <c r="BO723" s="86"/>
      <c r="BP723" s="86"/>
      <c r="BQ723" s="86"/>
    </row>
    <row r="724" spans="1:69" s="67" customFormat="1" ht="18" customHeight="1" x14ac:dyDescent="0.2">
      <c r="A724" s="206" t="s">
        <v>56</v>
      </c>
      <c r="B724" s="206"/>
      <c r="C724" s="206"/>
      <c r="D724" s="206"/>
      <c r="E724" s="206"/>
      <c r="F724" s="207"/>
      <c r="G724" s="207"/>
      <c r="H724" s="207"/>
      <c r="I724" s="207"/>
      <c r="J724" s="207"/>
      <c r="K724" s="207"/>
      <c r="L724" s="207"/>
      <c r="M724" s="207"/>
      <c r="N724" s="207"/>
      <c r="O724" s="207"/>
      <c r="P724" s="207"/>
      <c r="Q724" s="207"/>
      <c r="R724" s="207"/>
      <c r="S724" s="207"/>
      <c r="T724" s="207"/>
      <c r="U724" s="207"/>
      <c r="V724" s="207"/>
      <c r="W724" s="207"/>
      <c r="X724" s="204" t="str">
        <f t="shared" si="22"/>
        <v/>
      </c>
      <c r="Y724" s="204"/>
      <c r="Z724" s="204"/>
      <c r="AA724" s="204"/>
      <c r="AB724" s="204"/>
      <c r="AC724" s="87"/>
      <c r="AD724" s="66"/>
      <c r="AE724" s="66"/>
      <c r="AF724" s="66"/>
      <c r="AG724" s="85"/>
      <c r="AH724" s="85"/>
      <c r="AI724" s="85"/>
      <c r="AJ724" s="85"/>
      <c r="AK724" s="88"/>
      <c r="AL724" s="88"/>
      <c r="AM724" s="85"/>
      <c r="AN724" s="85"/>
      <c r="AO724" s="85"/>
      <c r="AP724" s="85"/>
      <c r="AQ724" s="85"/>
      <c r="AR724" s="85"/>
      <c r="AS724" s="85"/>
      <c r="AT724" s="86"/>
      <c r="AU724" s="86"/>
      <c r="AV724" s="86"/>
      <c r="AW724" s="86"/>
      <c r="AX724" s="86"/>
      <c r="AY724" s="86"/>
      <c r="AZ724" s="86"/>
      <c r="BA724" s="86"/>
      <c r="BB724" s="86"/>
      <c r="BC724" s="86"/>
      <c r="BD724" s="86"/>
      <c r="BE724" s="86"/>
      <c r="BF724" s="86"/>
      <c r="BG724" s="86"/>
      <c r="BH724" s="86"/>
      <c r="BI724" s="86"/>
      <c r="BJ724" s="86"/>
      <c r="BK724" s="86"/>
      <c r="BL724" s="86"/>
      <c r="BM724" s="86"/>
      <c r="BN724" s="86"/>
      <c r="BO724" s="86"/>
      <c r="BP724" s="86"/>
      <c r="BQ724" s="86"/>
    </row>
    <row r="725" spans="1:69" s="67" customFormat="1" ht="18" customHeight="1" x14ac:dyDescent="0.2">
      <c r="A725" s="206" t="s">
        <v>57</v>
      </c>
      <c r="B725" s="206"/>
      <c r="C725" s="206"/>
      <c r="D725" s="206"/>
      <c r="E725" s="206"/>
      <c r="F725" s="207"/>
      <c r="G725" s="207"/>
      <c r="H725" s="207"/>
      <c r="I725" s="207"/>
      <c r="J725" s="207"/>
      <c r="K725" s="207"/>
      <c r="L725" s="207"/>
      <c r="M725" s="207"/>
      <c r="N725" s="207"/>
      <c r="O725" s="207"/>
      <c r="P725" s="207"/>
      <c r="Q725" s="207"/>
      <c r="R725" s="207"/>
      <c r="S725" s="207"/>
      <c r="T725" s="207"/>
      <c r="U725" s="207"/>
      <c r="V725" s="207"/>
      <c r="W725" s="207"/>
      <c r="X725" s="204" t="str">
        <f t="shared" si="22"/>
        <v/>
      </c>
      <c r="Y725" s="204"/>
      <c r="Z725" s="204"/>
      <c r="AA725" s="204"/>
      <c r="AB725" s="204"/>
      <c r="AC725" s="87"/>
      <c r="AD725" s="66"/>
      <c r="AE725" s="66"/>
      <c r="AF725" s="66"/>
      <c r="AG725" s="85"/>
      <c r="AH725" s="85"/>
      <c r="AI725" s="85"/>
      <c r="AJ725" s="85"/>
      <c r="AK725" s="88"/>
      <c r="AL725" s="88"/>
      <c r="AM725" s="85"/>
      <c r="AN725" s="85"/>
      <c r="AO725" s="85"/>
      <c r="AP725" s="85"/>
      <c r="AQ725" s="85"/>
      <c r="AR725" s="85"/>
      <c r="AS725" s="85"/>
      <c r="AT725" s="86"/>
      <c r="AU725" s="86"/>
      <c r="AV725" s="86"/>
      <c r="AW725" s="86"/>
      <c r="AX725" s="86"/>
      <c r="AY725" s="86"/>
      <c r="AZ725" s="86"/>
      <c r="BA725" s="86"/>
      <c r="BB725" s="86"/>
      <c r="BC725" s="86"/>
      <c r="BD725" s="86"/>
      <c r="BE725" s="86"/>
      <c r="BF725" s="86"/>
      <c r="BG725" s="86"/>
      <c r="BH725" s="86"/>
      <c r="BI725" s="86"/>
      <c r="BJ725" s="86"/>
      <c r="BK725" s="86"/>
      <c r="BL725" s="86"/>
      <c r="BM725" s="86"/>
      <c r="BN725" s="86"/>
      <c r="BO725" s="86"/>
      <c r="BP725" s="86"/>
      <c r="BQ725" s="86"/>
    </row>
    <row r="726" spans="1:69" s="67" customFormat="1" ht="18" customHeight="1" x14ac:dyDescent="0.2">
      <c r="A726" s="206" t="s">
        <v>58</v>
      </c>
      <c r="B726" s="206"/>
      <c r="C726" s="206"/>
      <c r="D726" s="206"/>
      <c r="E726" s="206"/>
      <c r="F726" s="207"/>
      <c r="G726" s="207"/>
      <c r="H726" s="207"/>
      <c r="I726" s="207"/>
      <c r="J726" s="207"/>
      <c r="K726" s="207"/>
      <c r="L726" s="207"/>
      <c r="M726" s="207"/>
      <c r="N726" s="207"/>
      <c r="O726" s="207"/>
      <c r="P726" s="207"/>
      <c r="Q726" s="207"/>
      <c r="R726" s="207"/>
      <c r="S726" s="207"/>
      <c r="T726" s="207"/>
      <c r="U726" s="207"/>
      <c r="V726" s="207"/>
      <c r="W726" s="207"/>
      <c r="X726" s="204" t="str">
        <f t="shared" si="22"/>
        <v/>
      </c>
      <c r="Y726" s="204"/>
      <c r="Z726" s="204"/>
      <c r="AA726" s="204"/>
      <c r="AB726" s="204"/>
      <c r="AC726" s="87"/>
      <c r="AD726" s="66"/>
      <c r="AE726" s="66"/>
      <c r="AF726" s="66"/>
      <c r="AG726" s="85"/>
      <c r="AH726" s="85"/>
      <c r="AI726" s="85"/>
      <c r="AJ726" s="85"/>
      <c r="AK726" s="88"/>
      <c r="AL726" s="88"/>
      <c r="AM726" s="85"/>
      <c r="AN726" s="85"/>
      <c r="AO726" s="85"/>
      <c r="AP726" s="85"/>
      <c r="AQ726" s="85"/>
      <c r="AR726" s="85"/>
      <c r="AS726" s="85"/>
      <c r="AT726" s="86"/>
      <c r="AU726" s="86"/>
      <c r="AV726" s="86"/>
      <c r="AW726" s="86"/>
      <c r="AX726" s="86"/>
      <c r="AY726" s="86"/>
      <c r="AZ726" s="86"/>
      <c r="BA726" s="86"/>
      <c r="BB726" s="86"/>
      <c r="BC726" s="86"/>
      <c r="BD726" s="86"/>
      <c r="BE726" s="86"/>
      <c r="BF726" s="86"/>
      <c r="BG726" s="86"/>
      <c r="BH726" s="86"/>
      <c r="BI726" s="86"/>
      <c r="BJ726" s="86"/>
      <c r="BK726" s="86"/>
      <c r="BL726" s="86"/>
      <c r="BM726" s="86"/>
      <c r="BN726" s="86"/>
      <c r="BO726" s="86"/>
      <c r="BP726" s="86"/>
      <c r="BQ726" s="86"/>
    </row>
    <row r="727" spans="1:69" s="67" customFormat="1" ht="18" customHeight="1" x14ac:dyDescent="0.2">
      <c r="A727" s="206" t="s">
        <v>59</v>
      </c>
      <c r="B727" s="206"/>
      <c r="C727" s="206"/>
      <c r="D727" s="206"/>
      <c r="E727" s="206"/>
      <c r="F727" s="207"/>
      <c r="G727" s="207"/>
      <c r="H727" s="207"/>
      <c r="I727" s="207"/>
      <c r="J727" s="207"/>
      <c r="K727" s="207"/>
      <c r="L727" s="207"/>
      <c r="M727" s="207"/>
      <c r="N727" s="207"/>
      <c r="O727" s="207"/>
      <c r="P727" s="207"/>
      <c r="Q727" s="207"/>
      <c r="R727" s="207"/>
      <c r="S727" s="207"/>
      <c r="T727" s="207"/>
      <c r="U727" s="207"/>
      <c r="V727" s="207"/>
      <c r="W727" s="207"/>
      <c r="X727" s="204" t="str">
        <f t="shared" si="22"/>
        <v/>
      </c>
      <c r="Y727" s="204"/>
      <c r="Z727" s="204"/>
      <c r="AA727" s="204"/>
      <c r="AB727" s="204"/>
      <c r="AC727" s="87"/>
      <c r="AD727" s="66"/>
      <c r="AE727" s="66"/>
      <c r="AF727" s="66"/>
      <c r="AG727" s="85"/>
      <c r="AH727" s="85"/>
      <c r="AI727" s="85"/>
      <c r="AJ727" s="85"/>
      <c r="AK727" s="88"/>
      <c r="AL727" s="88"/>
      <c r="AM727" s="85"/>
      <c r="AN727" s="85"/>
      <c r="AO727" s="85"/>
      <c r="AP727" s="85"/>
      <c r="AQ727" s="85"/>
      <c r="AR727" s="85"/>
      <c r="AS727" s="85"/>
      <c r="AT727" s="86"/>
      <c r="AU727" s="86"/>
      <c r="AV727" s="86"/>
      <c r="AW727" s="86"/>
      <c r="AX727" s="86"/>
      <c r="AY727" s="86"/>
      <c r="AZ727" s="86"/>
      <c r="BA727" s="86"/>
      <c r="BB727" s="86"/>
      <c r="BC727" s="86"/>
      <c r="BD727" s="86"/>
      <c r="BE727" s="86"/>
      <c r="BF727" s="86"/>
      <c r="BG727" s="86"/>
      <c r="BH727" s="86"/>
      <c r="BI727" s="86"/>
      <c r="BJ727" s="86"/>
      <c r="BK727" s="86"/>
      <c r="BL727" s="86"/>
      <c r="BM727" s="86"/>
      <c r="BN727" s="86"/>
      <c r="BO727" s="86"/>
      <c r="BP727" s="86"/>
      <c r="BQ727" s="86"/>
    </row>
    <row r="728" spans="1:69" s="67" customFormat="1" ht="18" customHeight="1" x14ac:dyDescent="0.2">
      <c r="A728" s="206" t="s">
        <v>60</v>
      </c>
      <c r="B728" s="206"/>
      <c r="C728" s="206"/>
      <c r="D728" s="206"/>
      <c r="E728" s="206"/>
      <c r="F728" s="207"/>
      <c r="G728" s="207"/>
      <c r="H728" s="207"/>
      <c r="I728" s="207"/>
      <c r="J728" s="207"/>
      <c r="K728" s="207"/>
      <c r="L728" s="207"/>
      <c r="M728" s="207"/>
      <c r="N728" s="207"/>
      <c r="O728" s="207"/>
      <c r="P728" s="207"/>
      <c r="Q728" s="207"/>
      <c r="R728" s="207"/>
      <c r="S728" s="207"/>
      <c r="T728" s="207"/>
      <c r="U728" s="207"/>
      <c r="V728" s="207"/>
      <c r="W728" s="207"/>
      <c r="X728" s="204" t="str">
        <f t="shared" si="22"/>
        <v/>
      </c>
      <c r="Y728" s="204"/>
      <c r="Z728" s="204"/>
      <c r="AA728" s="204"/>
      <c r="AB728" s="204"/>
      <c r="AC728" s="87"/>
      <c r="AD728" s="66"/>
      <c r="AE728" s="66"/>
      <c r="AF728" s="66"/>
      <c r="AG728" s="85"/>
      <c r="AH728" s="85"/>
      <c r="AI728" s="85"/>
      <c r="AJ728" s="85"/>
      <c r="AK728" s="88"/>
      <c r="AL728" s="88"/>
      <c r="AM728" s="85"/>
      <c r="AN728" s="85"/>
      <c r="AO728" s="85"/>
      <c r="AP728" s="85"/>
      <c r="AQ728" s="85"/>
      <c r="AR728" s="85"/>
      <c r="AS728" s="85"/>
      <c r="AT728" s="86"/>
      <c r="AU728" s="86"/>
      <c r="AV728" s="86"/>
      <c r="AW728" s="86"/>
      <c r="AX728" s="86"/>
      <c r="AY728" s="86"/>
      <c r="AZ728" s="86"/>
      <c r="BA728" s="86"/>
      <c r="BB728" s="86"/>
      <c r="BC728" s="86"/>
      <c r="BD728" s="86"/>
      <c r="BE728" s="86"/>
      <c r="BF728" s="86"/>
      <c r="BG728" s="86"/>
      <c r="BH728" s="86"/>
      <c r="BI728" s="86"/>
      <c r="BJ728" s="86"/>
      <c r="BK728" s="86"/>
      <c r="BL728" s="86"/>
      <c r="BM728" s="86"/>
      <c r="BN728" s="86"/>
      <c r="BO728" s="86"/>
      <c r="BP728" s="86"/>
      <c r="BQ728" s="86"/>
    </row>
    <row r="729" spans="1:69" s="67" customFormat="1" ht="18" customHeight="1" x14ac:dyDescent="0.2">
      <c r="A729" s="206" t="s">
        <v>61</v>
      </c>
      <c r="B729" s="206"/>
      <c r="C729" s="206"/>
      <c r="D729" s="206"/>
      <c r="E729" s="206"/>
      <c r="F729" s="207"/>
      <c r="G729" s="207"/>
      <c r="H729" s="207"/>
      <c r="I729" s="207"/>
      <c r="J729" s="207"/>
      <c r="K729" s="207"/>
      <c r="L729" s="207"/>
      <c r="M729" s="207"/>
      <c r="N729" s="207"/>
      <c r="O729" s="207"/>
      <c r="P729" s="207"/>
      <c r="Q729" s="207"/>
      <c r="R729" s="207"/>
      <c r="S729" s="207"/>
      <c r="T729" s="207"/>
      <c r="U729" s="207"/>
      <c r="V729" s="207"/>
      <c r="W729" s="207"/>
      <c r="X729" s="204" t="str">
        <f t="shared" si="22"/>
        <v/>
      </c>
      <c r="Y729" s="204"/>
      <c r="Z729" s="204"/>
      <c r="AA729" s="204"/>
      <c r="AB729" s="204"/>
      <c r="AC729" s="87"/>
      <c r="AD729" s="66"/>
      <c r="AE729" s="66"/>
      <c r="AF729" s="66"/>
      <c r="AG729" s="85"/>
      <c r="AH729" s="85"/>
      <c r="AI729" s="85"/>
      <c r="AJ729" s="85"/>
      <c r="AK729" s="88"/>
      <c r="AL729" s="88"/>
      <c r="AM729" s="85"/>
      <c r="AN729" s="85"/>
      <c r="AO729" s="85"/>
      <c r="AP729" s="85"/>
      <c r="AQ729" s="85"/>
      <c r="AR729" s="85"/>
      <c r="AS729" s="85"/>
      <c r="AT729" s="86"/>
      <c r="AU729" s="86"/>
      <c r="AV729" s="86"/>
      <c r="AW729" s="86"/>
      <c r="AX729" s="86"/>
      <c r="AY729" s="86"/>
      <c r="AZ729" s="86"/>
      <c r="BA729" s="86"/>
      <c r="BB729" s="86"/>
      <c r="BC729" s="86"/>
      <c r="BD729" s="86"/>
      <c r="BE729" s="86"/>
      <c r="BF729" s="86"/>
      <c r="BG729" s="86"/>
      <c r="BH729" s="86"/>
      <c r="BI729" s="86"/>
      <c r="BJ729" s="86"/>
      <c r="BK729" s="86"/>
      <c r="BL729" s="86"/>
      <c r="BM729" s="86"/>
      <c r="BN729" s="86"/>
      <c r="BO729" s="86"/>
      <c r="BP729" s="86"/>
      <c r="BQ729" s="86"/>
    </row>
    <row r="730" spans="1:69" s="67" customFormat="1" ht="18" customHeight="1" x14ac:dyDescent="0.2">
      <c r="A730" s="206" t="s">
        <v>62</v>
      </c>
      <c r="B730" s="206"/>
      <c r="C730" s="206"/>
      <c r="D730" s="206"/>
      <c r="E730" s="206"/>
      <c r="F730" s="207"/>
      <c r="G730" s="207"/>
      <c r="H730" s="207"/>
      <c r="I730" s="207"/>
      <c r="J730" s="207"/>
      <c r="K730" s="207"/>
      <c r="L730" s="207"/>
      <c r="M730" s="207"/>
      <c r="N730" s="207"/>
      <c r="O730" s="207"/>
      <c r="P730" s="207"/>
      <c r="Q730" s="207"/>
      <c r="R730" s="207"/>
      <c r="S730" s="207"/>
      <c r="T730" s="207"/>
      <c r="U730" s="207"/>
      <c r="V730" s="207"/>
      <c r="W730" s="207"/>
      <c r="X730" s="204" t="str">
        <f t="shared" si="22"/>
        <v/>
      </c>
      <c r="Y730" s="204"/>
      <c r="Z730" s="204"/>
      <c r="AA730" s="204"/>
      <c r="AB730" s="204"/>
      <c r="AC730" s="87"/>
      <c r="AD730" s="66"/>
      <c r="AE730" s="66"/>
      <c r="AF730" s="66"/>
      <c r="AG730" s="85"/>
      <c r="AH730" s="85"/>
      <c r="AI730" s="85"/>
      <c r="AJ730" s="85"/>
      <c r="AK730" s="88"/>
      <c r="AL730" s="88"/>
      <c r="AM730" s="85"/>
      <c r="AN730" s="85"/>
      <c r="AO730" s="85"/>
      <c r="AP730" s="85"/>
      <c r="AQ730" s="85"/>
      <c r="AR730" s="85"/>
      <c r="AS730" s="85"/>
      <c r="AT730" s="86"/>
      <c r="AU730" s="86"/>
      <c r="AV730" s="86"/>
      <c r="AW730" s="86"/>
      <c r="AX730" s="86"/>
      <c r="AY730" s="86"/>
      <c r="AZ730" s="86"/>
      <c r="BA730" s="86"/>
      <c r="BB730" s="86"/>
      <c r="BC730" s="86"/>
      <c r="BD730" s="86"/>
      <c r="BE730" s="86"/>
      <c r="BF730" s="86"/>
      <c r="BG730" s="86"/>
      <c r="BH730" s="86"/>
      <c r="BI730" s="86"/>
      <c r="BJ730" s="86"/>
      <c r="BK730" s="86"/>
      <c r="BL730" s="86"/>
      <c r="BM730" s="86"/>
      <c r="BN730" s="86"/>
      <c r="BO730" s="86"/>
      <c r="BP730" s="86"/>
      <c r="BQ730" s="86"/>
    </row>
    <row r="731" spans="1:69" s="67" customFormat="1" ht="18" customHeight="1" x14ac:dyDescent="0.2">
      <c r="A731" s="206" t="s">
        <v>63</v>
      </c>
      <c r="B731" s="206"/>
      <c r="C731" s="206"/>
      <c r="D731" s="206"/>
      <c r="E731" s="206"/>
      <c r="F731" s="207"/>
      <c r="G731" s="207"/>
      <c r="H731" s="207"/>
      <c r="I731" s="207"/>
      <c r="J731" s="207"/>
      <c r="K731" s="207"/>
      <c r="L731" s="207"/>
      <c r="M731" s="207"/>
      <c r="N731" s="207"/>
      <c r="O731" s="207"/>
      <c r="P731" s="207"/>
      <c r="Q731" s="207"/>
      <c r="R731" s="207"/>
      <c r="S731" s="207"/>
      <c r="T731" s="207"/>
      <c r="U731" s="207"/>
      <c r="V731" s="207"/>
      <c r="W731" s="207"/>
      <c r="X731" s="204" t="str">
        <f t="shared" si="22"/>
        <v/>
      </c>
      <c r="Y731" s="204"/>
      <c r="Z731" s="204"/>
      <c r="AA731" s="204"/>
      <c r="AB731" s="204"/>
      <c r="AC731" s="87"/>
      <c r="AD731" s="66"/>
      <c r="AE731" s="66"/>
      <c r="AF731" s="66"/>
      <c r="AG731" s="85"/>
      <c r="AH731" s="85"/>
      <c r="AI731" s="85"/>
      <c r="AJ731" s="85"/>
      <c r="AK731" s="88"/>
      <c r="AL731" s="88"/>
      <c r="AM731" s="85"/>
      <c r="AN731" s="85"/>
      <c r="AO731" s="85"/>
      <c r="AP731" s="85"/>
      <c r="AQ731" s="85"/>
      <c r="AR731" s="85"/>
      <c r="AS731" s="85"/>
      <c r="AT731" s="86"/>
      <c r="AU731" s="86"/>
      <c r="AV731" s="86"/>
      <c r="AW731" s="86"/>
      <c r="AX731" s="86"/>
      <c r="AY731" s="86"/>
      <c r="AZ731" s="86"/>
      <c r="BA731" s="86"/>
      <c r="BB731" s="86"/>
      <c r="BC731" s="86"/>
      <c r="BD731" s="86"/>
      <c r="BE731" s="86"/>
      <c r="BF731" s="86"/>
      <c r="BG731" s="86"/>
      <c r="BH731" s="86"/>
      <c r="BI731" s="86"/>
      <c r="BJ731" s="86"/>
      <c r="BK731" s="86"/>
      <c r="BL731" s="86"/>
      <c r="BM731" s="86"/>
      <c r="BN731" s="86"/>
      <c r="BO731" s="86"/>
      <c r="BP731" s="86"/>
      <c r="BQ731" s="86"/>
    </row>
    <row r="732" spans="1:69" s="67" customFormat="1" ht="18" customHeight="1" x14ac:dyDescent="0.2">
      <c r="A732" s="206" t="s">
        <v>64</v>
      </c>
      <c r="B732" s="206"/>
      <c r="C732" s="206"/>
      <c r="D732" s="206"/>
      <c r="E732" s="206"/>
      <c r="F732" s="207"/>
      <c r="G732" s="207"/>
      <c r="H732" s="207"/>
      <c r="I732" s="207"/>
      <c r="J732" s="207"/>
      <c r="K732" s="207"/>
      <c r="L732" s="207"/>
      <c r="M732" s="207"/>
      <c r="N732" s="207"/>
      <c r="O732" s="207"/>
      <c r="P732" s="207"/>
      <c r="Q732" s="207"/>
      <c r="R732" s="207"/>
      <c r="S732" s="207"/>
      <c r="T732" s="207"/>
      <c r="U732" s="207"/>
      <c r="V732" s="207"/>
      <c r="W732" s="207"/>
      <c r="X732" s="204" t="str">
        <f t="shared" si="22"/>
        <v/>
      </c>
      <c r="Y732" s="204"/>
      <c r="Z732" s="204"/>
      <c r="AA732" s="204"/>
      <c r="AB732" s="204"/>
      <c r="AC732" s="87"/>
      <c r="AD732" s="66"/>
      <c r="AE732" s="66"/>
      <c r="AF732" s="66"/>
      <c r="AG732" s="85"/>
      <c r="AH732" s="85"/>
      <c r="AI732" s="85"/>
      <c r="AJ732" s="85"/>
      <c r="AK732" s="88"/>
      <c r="AL732" s="88"/>
      <c r="AM732" s="85"/>
      <c r="AN732" s="85"/>
      <c r="AO732" s="85"/>
      <c r="AP732" s="85"/>
      <c r="AQ732" s="85"/>
      <c r="AR732" s="85"/>
      <c r="AS732" s="85"/>
      <c r="AT732" s="86"/>
      <c r="AU732" s="86"/>
      <c r="AV732" s="86"/>
      <c r="AW732" s="86"/>
      <c r="AX732" s="86"/>
      <c r="AY732" s="86"/>
      <c r="AZ732" s="86"/>
      <c r="BA732" s="86"/>
      <c r="BB732" s="86"/>
      <c r="BC732" s="86"/>
      <c r="BD732" s="86"/>
      <c r="BE732" s="86"/>
      <c r="BF732" s="86"/>
      <c r="BG732" s="86"/>
      <c r="BH732" s="86"/>
      <c r="BI732" s="86"/>
      <c r="BJ732" s="86"/>
      <c r="BK732" s="86"/>
      <c r="BL732" s="86"/>
      <c r="BM732" s="86"/>
      <c r="BN732" s="86"/>
      <c r="BO732" s="86"/>
      <c r="BP732" s="86"/>
      <c r="BQ732" s="86"/>
    </row>
    <row r="733" spans="1:69" s="67" customFormat="1" ht="18" customHeight="1" x14ac:dyDescent="0.2">
      <c r="A733" s="206" t="s">
        <v>65</v>
      </c>
      <c r="B733" s="206"/>
      <c r="C733" s="206"/>
      <c r="D733" s="206"/>
      <c r="E733" s="206"/>
      <c r="F733" s="207"/>
      <c r="G733" s="207"/>
      <c r="H733" s="207"/>
      <c r="I733" s="207"/>
      <c r="J733" s="207"/>
      <c r="K733" s="207"/>
      <c r="L733" s="207"/>
      <c r="M733" s="207"/>
      <c r="N733" s="207"/>
      <c r="O733" s="207"/>
      <c r="P733" s="207"/>
      <c r="Q733" s="207"/>
      <c r="R733" s="207"/>
      <c r="S733" s="207"/>
      <c r="T733" s="207"/>
      <c r="U733" s="207"/>
      <c r="V733" s="207"/>
      <c r="W733" s="207"/>
      <c r="X733" s="204" t="str">
        <f t="shared" si="22"/>
        <v/>
      </c>
      <c r="Y733" s="204"/>
      <c r="Z733" s="204"/>
      <c r="AA733" s="204"/>
      <c r="AB733" s="204"/>
      <c r="AC733" s="87"/>
      <c r="AD733" s="66"/>
      <c r="AE733" s="66"/>
      <c r="AF733" s="66"/>
      <c r="AG733" s="85"/>
      <c r="AH733" s="85"/>
      <c r="AI733" s="85"/>
      <c r="AJ733" s="85"/>
      <c r="AK733" s="88"/>
      <c r="AL733" s="88"/>
      <c r="AM733" s="85"/>
      <c r="AN733" s="85"/>
      <c r="AO733" s="85"/>
      <c r="AP733" s="85"/>
      <c r="AQ733" s="85"/>
      <c r="AR733" s="85"/>
      <c r="AS733" s="85"/>
      <c r="AT733" s="86"/>
      <c r="AU733" s="86"/>
      <c r="AV733" s="86"/>
      <c r="AW733" s="86"/>
      <c r="AX733" s="86"/>
      <c r="AY733" s="86"/>
      <c r="AZ733" s="86"/>
      <c r="BA733" s="86"/>
      <c r="BB733" s="86"/>
      <c r="BC733" s="86"/>
      <c r="BD733" s="86"/>
      <c r="BE733" s="86"/>
      <c r="BF733" s="86"/>
      <c r="BG733" s="86"/>
      <c r="BH733" s="86"/>
      <c r="BI733" s="86"/>
      <c r="BJ733" s="86"/>
      <c r="BK733" s="86"/>
      <c r="BL733" s="86"/>
      <c r="BM733" s="86"/>
      <c r="BN733" s="86"/>
      <c r="BO733" s="86"/>
      <c r="BP733" s="86"/>
      <c r="BQ733" s="86"/>
    </row>
    <row r="734" spans="1:69" s="67" customFormat="1" ht="18" customHeight="1" x14ac:dyDescent="0.2">
      <c r="A734" s="203" t="s">
        <v>66</v>
      </c>
      <c r="B734" s="203"/>
      <c r="C734" s="203"/>
      <c r="D734" s="203"/>
      <c r="E734" s="203"/>
      <c r="F734" s="203"/>
      <c r="G734" s="203"/>
      <c r="H734" s="203"/>
      <c r="I734" s="203"/>
      <c r="J734" s="203"/>
      <c r="K734" s="203"/>
      <c r="L734" s="203"/>
      <c r="M734" s="203"/>
      <c r="N734" s="203"/>
      <c r="O734" s="203"/>
      <c r="P734" s="203"/>
      <c r="Q734" s="203"/>
      <c r="R734" s="203"/>
      <c r="S734" s="203"/>
      <c r="T734" s="203"/>
      <c r="U734" s="203"/>
      <c r="V734" s="203"/>
      <c r="W734" s="203"/>
      <c r="X734" s="204" t="str">
        <f>IF(SUM(X722:AB733)=0,"",SUM(X722:AB733))</f>
        <v/>
      </c>
      <c r="Y734" s="204"/>
      <c r="Z734" s="204"/>
      <c r="AA734" s="204"/>
      <c r="AB734" s="204"/>
      <c r="AC734" s="89"/>
      <c r="AD734" s="66"/>
      <c r="AE734" s="66"/>
      <c r="AF734" s="66"/>
      <c r="AK734" s="90"/>
      <c r="AL734" s="90"/>
      <c r="AM734" s="90"/>
      <c r="AN734" s="90"/>
    </row>
    <row r="735" spans="1:69" s="67" customFormat="1" ht="18" customHeight="1" x14ac:dyDescent="0.2">
      <c r="A735" s="203" t="s">
        <v>87</v>
      </c>
      <c r="B735" s="203"/>
      <c r="C735" s="203"/>
      <c r="D735" s="203"/>
      <c r="E735" s="203"/>
      <c r="F735" s="203"/>
      <c r="G735" s="203"/>
      <c r="H735" s="203"/>
      <c r="I735" s="203"/>
      <c r="J735" s="203"/>
      <c r="K735" s="203"/>
      <c r="L735" s="203"/>
      <c r="M735" s="203"/>
      <c r="N735" s="203"/>
      <c r="O735" s="203"/>
      <c r="P735" s="203"/>
      <c r="Q735" s="203"/>
      <c r="R735" s="203"/>
      <c r="S735" s="203"/>
      <c r="T735" s="203"/>
      <c r="U735" s="203"/>
      <c r="V735" s="203"/>
      <c r="W735" s="203"/>
      <c r="X735" s="204" t="str">
        <f>IFERROR(ROUND(X734*0.22,2),"")</f>
        <v/>
      </c>
      <c r="Y735" s="204"/>
      <c r="Z735" s="204"/>
      <c r="AA735" s="204"/>
      <c r="AB735" s="204"/>
      <c r="AC735" s="89"/>
      <c r="AD735" s="66"/>
      <c r="AE735" s="66"/>
      <c r="AF735" s="66"/>
      <c r="AG735" s="90"/>
      <c r="AH735" s="90"/>
      <c r="AI735" s="90"/>
      <c r="AJ735" s="90"/>
    </row>
    <row r="736" spans="1:69" s="67" customFormat="1" ht="18" customHeight="1" x14ac:dyDescent="0.2">
      <c r="A736" s="203" t="s">
        <v>67</v>
      </c>
      <c r="B736" s="203"/>
      <c r="C736" s="203"/>
      <c r="D736" s="203"/>
      <c r="E736" s="203"/>
      <c r="F736" s="203"/>
      <c r="G736" s="203"/>
      <c r="H736" s="203"/>
      <c r="I736" s="203"/>
      <c r="J736" s="203"/>
      <c r="K736" s="203"/>
      <c r="L736" s="203"/>
      <c r="M736" s="203"/>
      <c r="N736" s="203"/>
      <c r="O736" s="203"/>
      <c r="P736" s="203"/>
      <c r="Q736" s="203"/>
      <c r="R736" s="203"/>
      <c r="S736" s="203"/>
      <c r="T736" s="203"/>
      <c r="U736" s="203"/>
      <c r="V736" s="203"/>
      <c r="W736" s="203"/>
      <c r="X736" s="204" t="str">
        <f>IFERROR(ROUND(X734*0.01,2),"")</f>
        <v/>
      </c>
      <c r="Y736" s="204"/>
      <c r="Z736" s="204"/>
      <c r="AA736" s="204"/>
      <c r="AB736" s="204"/>
      <c r="AC736" s="89"/>
      <c r="AD736" s="66"/>
      <c r="AE736" s="66"/>
      <c r="AF736" s="66"/>
      <c r="AG736" s="90"/>
      <c r="AH736" s="90"/>
      <c r="AI736" s="90"/>
      <c r="AJ736" s="90"/>
      <c r="AK736" s="90"/>
      <c r="AL736" s="90"/>
      <c r="AM736" s="90"/>
      <c r="AN736" s="90"/>
      <c r="AO736" s="90"/>
    </row>
    <row r="737" spans="1:69" s="67" customFormat="1" ht="18" customHeight="1" x14ac:dyDescent="0.2">
      <c r="A737" s="203" t="s">
        <v>33</v>
      </c>
      <c r="B737" s="203"/>
      <c r="C737" s="203"/>
      <c r="D737" s="203"/>
      <c r="E737" s="203"/>
      <c r="F737" s="203"/>
      <c r="G737" s="203"/>
      <c r="H737" s="203"/>
      <c r="I737" s="203"/>
      <c r="J737" s="203"/>
      <c r="K737" s="203"/>
      <c r="L737" s="203"/>
      <c r="M737" s="203"/>
      <c r="N737" s="203"/>
      <c r="O737" s="203"/>
      <c r="P737" s="203"/>
      <c r="Q737" s="203"/>
      <c r="R737" s="203"/>
      <c r="S737" s="203"/>
      <c r="T737" s="203"/>
      <c r="U737" s="203"/>
      <c r="V737" s="203"/>
      <c r="W737" s="203"/>
      <c r="X737" s="204" t="str">
        <f>IF(SUM(X734:AB736)=0,"",SUM(X734:AB736))</f>
        <v/>
      </c>
      <c r="Y737" s="204"/>
      <c r="Z737" s="204"/>
      <c r="AA737" s="204"/>
      <c r="AB737" s="204"/>
      <c r="AC737" s="89"/>
      <c r="AD737" s="66"/>
      <c r="AE737" s="66"/>
      <c r="AF737" s="66"/>
      <c r="AG737" s="90"/>
      <c r="AH737" s="90"/>
      <c r="AI737" s="90"/>
      <c r="AJ737" s="90"/>
      <c r="AK737" s="90"/>
      <c r="AL737" s="90"/>
      <c r="AM737" s="90"/>
      <c r="AN737" s="90"/>
      <c r="AO737" s="90"/>
    </row>
    <row r="738" spans="1:69" s="67" customFormat="1" ht="9" customHeight="1" x14ac:dyDescent="0.2">
      <c r="N738" s="94"/>
      <c r="O738" s="89"/>
      <c r="P738" s="89"/>
      <c r="Q738" s="89"/>
      <c r="R738" s="89"/>
      <c r="S738" s="95"/>
      <c r="T738" s="95"/>
      <c r="U738" s="95"/>
      <c r="V738" s="95"/>
      <c r="W738" s="95"/>
      <c r="X738" s="95"/>
      <c r="Y738" s="95"/>
      <c r="Z738" s="95"/>
      <c r="AA738" s="90"/>
      <c r="AB738" s="90"/>
      <c r="AC738" s="89"/>
      <c r="AD738" s="66"/>
      <c r="AE738" s="66"/>
      <c r="AF738" s="66"/>
      <c r="AG738" s="90"/>
      <c r="AH738" s="90"/>
      <c r="AI738" s="90"/>
      <c r="AJ738" s="90"/>
      <c r="AK738" s="90"/>
      <c r="AL738" s="90"/>
      <c r="AM738" s="90"/>
      <c r="AN738" s="90"/>
      <c r="AO738" s="90"/>
    </row>
    <row r="739" spans="1:69" ht="15" customHeight="1" x14ac:dyDescent="0.2">
      <c r="A739" s="92" t="s">
        <v>71</v>
      </c>
      <c r="B739" s="82"/>
      <c r="C739" s="82"/>
      <c r="D739" s="82"/>
      <c r="E739" s="82"/>
      <c r="F739" s="82"/>
      <c r="G739" s="82"/>
      <c r="H739" s="82"/>
      <c r="I739" s="82"/>
      <c r="J739" s="82"/>
      <c r="K739" s="82"/>
      <c r="L739" s="82"/>
      <c r="M739" s="82"/>
      <c r="N739" s="82"/>
      <c r="O739" s="82"/>
      <c r="P739" s="82"/>
      <c r="R739" s="82"/>
      <c r="T739" s="82"/>
      <c r="V739" s="82"/>
      <c r="W739" s="82"/>
      <c r="X739" s="82"/>
      <c r="Y739" s="82"/>
      <c r="Z739" s="82"/>
      <c r="AA739" s="82"/>
      <c r="AB739" s="93" t="s">
        <v>72</v>
      </c>
      <c r="AC739" s="82"/>
      <c r="AD739" s="82"/>
    </row>
    <row r="740" spans="1:69" ht="9" customHeight="1" x14ac:dyDescent="0.2">
      <c r="A740" s="82"/>
      <c r="B740" s="82"/>
      <c r="C740" s="82"/>
      <c r="D740" s="82"/>
      <c r="E740" s="82"/>
      <c r="F740" s="82"/>
      <c r="G740" s="82"/>
      <c r="H740" s="82"/>
      <c r="I740" s="82"/>
      <c r="J740" s="82"/>
      <c r="K740" s="82"/>
      <c r="L740" s="82"/>
      <c r="M740" s="82"/>
      <c r="N740" s="82"/>
      <c r="O740" s="82"/>
      <c r="P740" s="82"/>
      <c r="Q740" s="82"/>
      <c r="R740" s="82"/>
      <c r="T740" s="82"/>
      <c r="V740" s="82"/>
      <c r="W740" s="82"/>
      <c r="X740" s="82"/>
      <c r="Y740" s="82"/>
      <c r="Z740" s="82"/>
      <c r="AA740" s="82"/>
      <c r="AB740" s="82"/>
      <c r="AC740" s="82"/>
      <c r="AD740" s="82"/>
    </row>
    <row r="741" spans="1:69" ht="18" customHeight="1" x14ac:dyDescent="0.2">
      <c r="A741" s="212">
        <f>Finanzierungsplan!S40</f>
        <v>2028</v>
      </c>
      <c r="B741" s="208"/>
    </row>
    <row r="742" spans="1:69" s="67" customFormat="1" ht="18" customHeight="1" x14ac:dyDescent="0.2">
      <c r="A742" s="209" t="s">
        <v>48</v>
      </c>
      <c r="B742" s="209"/>
      <c r="C742" s="209"/>
      <c r="D742" s="209"/>
      <c r="E742" s="209"/>
      <c r="F742" s="210" t="s">
        <v>82</v>
      </c>
      <c r="G742" s="210"/>
      <c r="H742" s="210"/>
      <c r="I742" s="210"/>
      <c r="J742" s="210"/>
      <c r="K742" s="210" t="s">
        <v>73</v>
      </c>
      <c r="L742" s="210"/>
      <c r="M742" s="210"/>
      <c r="N742" s="210"/>
      <c r="O742" s="210"/>
      <c r="P742" s="210"/>
      <c r="Q742" s="210"/>
      <c r="R742" s="210"/>
      <c r="S742" s="210" t="s">
        <v>74</v>
      </c>
      <c r="T742" s="210"/>
      <c r="U742" s="210"/>
      <c r="V742" s="210"/>
      <c r="W742" s="210"/>
      <c r="X742" s="210" t="s">
        <v>115</v>
      </c>
      <c r="Y742" s="210"/>
      <c r="Z742" s="210"/>
      <c r="AA742" s="210"/>
      <c r="AB742" s="210"/>
      <c r="AC742" s="84"/>
      <c r="AD742" s="66"/>
      <c r="AE742" s="66"/>
      <c r="AF742" s="66"/>
      <c r="AG742" s="85"/>
      <c r="AH742" s="85"/>
      <c r="AI742" s="85"/>
      <c r="AJ742" s="85"/>
      <c r="AK742" s="85"/>
      <c r="AL742" s="85"/>
      <c r="AM742" s="85"/>
      <c r="AN742" s="85"/>
      <c r="AO742" s="85"/>
      <c r="AP742" s="85"/>
      <c r="AQ742" s="85"/>
      <c r="AR742" s="85"/>
      <c r="AS742" s="85"/>
      <c r="AT742" s="86"/>
      <c r="AU742" s="86"/>
      <c r="AV742" s="86"/>
      <c r="AW742" s="86"/>
      <c r="AX742" s="86"/>
      <c r="AY742" s="86"/>
      <c r="AZ742" s="86"/>
      <c r="BA742" s="86"/>
      <c r="BB742" s="86"/>
      <c r="BC742" s="86"/>
      <c r="BD742" s="86"/>
      <c r="BE742" s="86"/>
      <c r="BF742" s="86"/>
      <c r="BG742" s="86"/>
      <c r="BH742" s="86"/>
      <c r="BI742" s="86"/>
      <c r="BJ742" s="86"/>
      <c r="BK742" s="86"/>
      <c r="BL742" s="86"/>
      <c r="BM742" s="86"/>
      <c r="BN742" s="86"/>
      <c r="BO742" s="86"/>
      <c r="BP742" s="86"/>
      <c r="BQ742" s="86"/>
    </row>
    <row r="743" spans="1:69" s="67" customFormat="1" ht="18" customHeight="1" x14ac:dyDescent="0.2">
      <c r="A743" s="209"/>
      <c r="B743" s="209"/>
      <c r="C743" s="209"/>
      <c r="D743" s="209"/>
      <c r="E743" s="209"/>
      <c r="F743" s="210"/>
      <c r="G743" s="210"/>
      <c r="H743" s="210"/>
      <c r="I743" s="210"/>
      <c r="J743" s="210"/>
      <c r="K743" s="210"/>
      <c r="L743" s="210"/>
      <c r="M743" s="210"/>
      <c r="N743" s="210"/>
      <c r="O743" s="210"/>
      <c r="P743" s="210"/>
      <c r="Q743" s="210"/>
      <c r="R743" s="210"/>
      <c r="S743" s="210"/>
      <c r="T743" s="210"/>
      <c r="U743" s="210"/>
      <c r="V743" s="210"/>
      <c r="W743" s="210"/>
      <c r="X743" s="210"/>
      <c r="Y743" s="210"/>
      <c r="Z743" s="210"/>
      <c r="AA743" s="210"/>
      <c r="AB743" s="210"/>
      <c r="AC743" s="84"/>
      <c r="AD743" s="66"/>
      <c r="AE743" s="66"/>
      <c r="AF743" s="66"/>
      <c r="AG743" s="85"/>
      <c r="AH743" s="85"/>
      <c r="AI743" s="85"/>
      <c r="AJ743" s="85"/>
      <c r="AK743" s="85"/>
      <c r="AL743" s="85"/>
      <c r="AM743" s="85"/>
      <c r="AN743" s="85"/>
      <c r="AO743" s="85"/>
      <c r="AP743" s="85"/>
      <c r="AQ743" s="85"/>
      <c r="AR743" s="85"/>
      <c r="AS743" s="85"/>
      <c r="AT743" s="86"/>
      <c r="AU743" s="86"/>
      <c r="AV743" s="86"/>
      <c r="AW743" s="86"/>
      <c r="AX743" s="86"/>
      <c r="AY743" s="86"/>
      <c r="AZ743" s="86"/>
      <c r="BA743" s="86"/>
      <c r="BB743" s="86"/>
      <c r="BC743" s="86"/>
      <c r="BD743" s="86"/>
      <c r="BE743" s="86"/>
      <c r="BF743" s="86"/>
      <c r="BG743" s="86"/>
      <c r="BH743" s="86"/>
      <c r="BI743" s="86"/>
      <c r="BJ743" s="86"/>
      <c r="BK743" s="86"/>
      <c r="BL743" s="86"/>
      <c r="BM743" s="86"/>
      <c r="BN743" s="86"/>
      <c r="BO743" s="86"/>
      <c r="BP743" s="86"/>
      <c r="BQ743" s="86"/>
    </row>
    <row r="744" spans="1:69" s="67" customFormat="1" ht="18" customHeight="1" x14ac:dyDescent="0.2">
      <c r="A744" s="206" t="s">
        <v>54</v>
      </c>
      <c r="B744" s="206"/>
      <c r="C744" s="206"/>
      <c r="D744" s="206"/>
      <c r="E744" s="206"/>
      <c r="F744" s="207"/>
      <c r="G744" s="207"/>
      <c r="H744" s="207"/>
      <c r="I744" s="207"/>
      <c r="J744" s="207"/>
      <c r="K744" s="207"/>
      <c r="L744" s="207"/>
      <c r="M744" s="207"/>
      <c r="N744" s="207"/>
      <c r="O744" s="207"/>
      <c r="P744" s="207"/>
      <c r="Q744" s="207"/>
      <c r="R744" s="207"/>
      <c r="S744" s="207"/>
      <c r="T744" s="207"/>
      <c r="U744" s="207"/>
      <c r="V744" s="207"/>
      <c r="W744" s="207"/>
      <c r="X744" s="204" t="str">
        <f>IF(OR($M$688="",$M$680="",SUM(F744:W744)=0),"",IFERROR(ROUND((F744+K744+S744)*$M$688/$M$680,2),""))</f>
        <v/>
      </c>
      <c r="Y744" s="204"/>
      <c r="Z744" s="204"/>
      <c r="AA744" s="204"/>
      <c r="AB744" s="204"/>
      <c r="AC744" s="87"/>
      <c r="AD744" s="66"/>
      <c r="AE744" s="66"/>
      <c r="AF744" s="66"/>
      <c r="AG744" s="85"/>
      <c r="AH744" s="85"/>
      <c r="AI744" s="85"/>
      <c r="AJ744" s="85"/>
      <c r="AK744" s="88"/>
      <c r="AL744" s="88"/>
      <c r="AM744" s="85"/>
      <c r="AN744" s="85"/>
      <c r="AO744" s="85"/>
      <c r="AP744" s="85"/>
      <c r="AQ744" s="85"/>
      <c r="AR744" s="85"/>
      <c r="AS744" s="85"/>
      <c r="AT744" s="86"/>
      <c r="AU744" s="86"/>
      <c r="AV744" s="86"/>
      <c r="AW744" s="86"/>
      <c r="AX744" s="86"/>
      <c r="AY744" s="86"/>
      <c r="AZ744" s="86"/>
      <c r="BA744" s="86"/>
      <c r="BB744" s="86"/>
      <c r="BC744" s="86"/>
      <c r="BD744" s="86"/>
      <c r="BE744" s="86"/>
      <c r="BF744" s="86"/>
      <c r="BG744" s="86"/>
      <c r="BH744" s="86"/>
      <c r="BI744" s="86"/>
      <c r="BJ744" s="86"/>
      <c r="BK744" s="86"/>
      <c r="BL744" s="86"/>
      <c r="BM744" s="86"/>
      <c r="BN744" s="86"/>
      <c r="BO744" s="86"/>
      <c r="BP744" s="86"/>
      <c r="BQ744" s="86"/>
    </row>
    <row r="745" spans="1:69" s="67" customFormat="1" ht="18" customHeight="1" x14ac:dyDescent="0.2">
      <c r="A745" s="206" t="s">
        <v>55</v>
      </c>
      <c r="B745" s="206"/>
      <c r="C745" s="206"/>
      <c r="D745" s="206"/>
      <c r="E745" s="206"/>
      <c r="F745" s="207"/>
      <c r="G745" s="207"/>
      <c r="H745" s="207"/>
      <c r="I745" s="207"/>
      <c r="J745" s="207"/>
      <c r="K745" s="207"/>
      <c r="L745" s="207"/>
      <c r="M745" s="207"/>
      <c r="N745" s="207"/>
      <c r="O745" s="207"/>
      <c r="P745" s="207"/>
      <c r="Q745" s="207"/>
      <c r="R745" s="207"/>
      <c r="S745" s="207"/>
      <c r="T745" s="207"/>
      <c r="U745" s="207"/>
      <c r="V745" s="207"/>
      <c r="W745" s="207"/>
      <c r="X745" s="204" t="str">
        <f t="shared" ref="X745:X755" si="23">IF(OR($M$688="",$M$680="",SUM(F745:W745)=0),"",IFERROR(ROUND((F745+K745+S745)*$M$688/$M$680,2),""))</f>
        <v/>
      </c>
      <c r="Y745" s="204"/>
      <c r="Z745" s="204"/>
      <c r="AA745" s="204"/>
      <c r="AB745" s="204"/>
      <c r="AC745" s="87"/>
      <c r="AD745" s="66"/>
      <c r="AE745" s="66"/>
      <c r="AF745" s="66"/>
      <c r="AG745" s="85"/>
      <c r="AH745" s="85"/>
      <c r="AI745" s="85"/>
      <c r="AJ745" s="85"/>
      <c r="AK745" s="88"/>
      <c r="AL745" s="88"/>
      <c r="AM745" s="85"/>
      <c r="AN745" s="85"/>
      <c r="AO745" s="85"/>
      <c r="AP745" s="85"/>
      <c r="AQ745" s="85"/>
      <c r="AR745" s="85"/>
      <c r="AS745" s="85"/>
      <c r="AT745" s="86"/>
      <c r="AU745" s="86"/>
      <c r="AV745" s="86"/>
      <c r="AW745" s="86"/>
      <c r="AX745" s="86"/>
      <c r="AY745" s="86"/>
      <c r="AZ745" s="86"/>
      <c r="BA745" s="86"/>
      <c r="BB745" s="86"/>
      <c r="BC745" s="86"/>
      <c r="BD745" s="86"/>
      <c r="BE745" s="86"/>
      <c r="BF745" s="86"/>
      <c r="BG745" s="86"/>
      <c r="BH745" s="86"/>
      <c r="BI745" s="86"/>
      <c r="BJ745" s="86"/>
      <c r="BK745" s="86"/>
      <c r="BL745" s="86"/>
      <c r="BM745" s="86"/>
      <c r="BN745" s="86"/>
      <c r="BO745" s="86"/>
      <c r="BP745" s="86"/>
      <c r="BQ745" s="86"/>
    </row>
    <row r="746" spans="1:69" s="67" customFormat="1" ht="18" customHeight="1" x14ac:dyDescent="0.2">
      <c r="A746" s="206" t="s">
        <v>56</v>
      </c>
      <c r="B746" s="206"/>
      <c r="C746" s="206"/>
      <c r="D746" s="206"/>
      <c r="E746" s="206"/>
      <c r="F746" s="207"/>
      <c r="G746" s="207"/>
      <c r="H746" s="207"/>
      <c r="I746" s="207"/>
      <c r="J746" s="207"/>
      <c r="K746" s="207"/>
      <c r="L746" s="207"/>
      <c r="M746" s="207"/>
      <c r="N746" s="207"/>
      <c r="O746" s="207"/>
      <c r="P746" s="207"/>
      <c r="Q746" s="207"/>
      <c r="R746" s="207"/>
      <c r="S746" s="207"/>
      <c r="T746" s="207"/>
      <c r="U746" s="207"/>
      <c r="V746" s="207"/>
      <c r="W746" s="207"/>
      <c r="X746" s="204" t="str">
        <f t="shared" si="23"/>
        <v/>
      </c>
      <c r="Y746" s="204"/>
      <c r="Z746" s="204"/>
      <c r="AA746" s="204"/>
      <c r="AB746" s="204"/>
      <c r="AC746" s="87"/>
      <c r="AD746" s="66"/>
      <c r="AE746" s="66"/>
      <c r="AF746" s="66"/>
      <c r="AG746" s="85"/>
      <c r="AH746" s="85"/>
      <c r="AI746" s="85"/>
      <c r="AJ746" s="85"/>
      <c r="AK746" s="88"/>
      <c r="AL746" s="88"/>
      <c r="AM746" s="85"/>
      <c r="AN746" s="85"/>
      <c r="AO746" s="85"/>
      <c r="AP746" s="85"/>
      <c r="AQ746" s="85"/>
      <c r="AR746" s="85"/>
      <c r="AS746" s="85"/>
      <c r="AT746" s="86"/>
      <c r="AU746" s="86"/>
      <c r="AV746" s="86"/>
      <c r="AW746" s="86"/>
      <c r="AX746" s="86"/>
      <c r="AY746" s="86"/>
      <c r="AZ746" s="86"/>
      <c r="BA746" s="86"/>
      <c r="BB746" s="86"/>
      <c r="BC746" s="86"/>
      <c r="BD746" s="86"/>
      <c r="BE746" s="86"/>
      <c r="BF746" s="86"/>
      <c r="BG746" s="86"/>
      <c r="BH746" s="86"/>
      <c r="BI746" s="86"/>
      <c r="BJ746" s="86"/>
      <c r="BK746" s="86"/>
      <c r="BL746" s="86"/>
      <c r="BM746" s="86"/>
      <c r="BN746" s="86"/>
      <c r="BO746" s="86"/>
      <c r="BP746" s="86"/>
      <c r="BQ746" s="86"/>
    </row>
    <row r="747" spans="1:69" s="67" customFormat="1" ht="18" customHeight="1" x14ac:dyDescent="0.2">
      <c r="A747" s="206" t="s">
        <v>57</v>
      </c>
      <c r="B747" s="206"/>
      <c r="C747" s="206"/>
      <c r="D747" s="206"/>
      <c r="E747" s="206"/>
      <c r="F747" s="207"/>
      <c r="G747" s="207"/>
      <c r="H747" s="207"/>
      <c r="I747" s="207"/>
      <c r="J747" s="207"/>
      <c r="K747" s="207"/>
      <c r="L747" s="207"/>
      <c r="M747" s="207"/>
      <c r="N747" s="207"/>
      <c r="O747" s="207"/>
      <c r="P747" s="207"/>
      <c r="Q747" s="207"/>
      <c r="R747" s="207"/>
      <c r="S747" s="207"/>
      <c r="T747" s="207"/>
      <c r="U747" s="207"/>
      <c r="V747" s="207"/>
      <c r="W747" s="207"/>
      <c r="X747" s="204" t="str">
        <f t="shared" si="23"/>
        <v/>
      </c>
      <c r="Y747" s="204"/>
      <c r="Z747" s="204"/>
      <c r="AA747" s="204"/>
      <c r="AB747" s="204"/>
      <c r="AC747" s="87"/>
      <c r="AD747" s="66"/>
      <c r="AE747" s="66"/>
      <c r="AF747" s="66"/>
      <c r="AG747" s="85"/>
      <c r="AH747" s="85"/>
      <c r="AI747" s="85"/>
      <c r="AJ747" s="85"/>
      <c r="AK747" s="88"/>
      <c r="AL747" s="88"/>
      <c r="AM747" s="85"/>
      <c r="AN747" s="85"/>
      <c r="AO747" s="85"/>
      <c r="AP747" s="85"/>
      <c r="AQ747" s="85"/>
      <c r="AR747" s="85"/>
      <c r="AS747" s="85"/>
      <c r="AT747" s="86"/>
      <c r="AU747" s="86"/>
      <c r="AV747" s="86"/>
      <c r="AW747" s="86"/>
      <c r="AX747" s="86"/>
      <c r="AY747" s="86"/>
      <c r="AZ747" s="86"/>
      <c r="BA747" s="86"/>
      <c r="BB747" s="86"/>
      <c r="BC747" s="86"/>
      <c r="BD747" s="86"/>
      <c r="BE747" s="86"/>
      <c r="BF747" s="86"/>
      <c r="BG747" s="86"/>
      <c r="BH747" s="86"/>
      <c r="BI747" s="86"/>
      <c r="BJ747" s="86"/>
      <c r="BK747" s="86"/>
      <c r="BL747" s="86"/>
      <c r="BM747" s="86"/>
      <c r="BN747" s="86"/>
      <c r="BO747" s="86"/>
      <c r="BP747" s="86"/>
      <c r="BQ747" s="86"/>
    </row>
    <row r="748" spans="1:69" s="67" customFormat="1" ht="18" customHeight="1" x14ac:dyDescent="0.2">
      <c r="A748" s="206" t="s">
        <v>58</v>
      </c>
      <c r="B748" s="206"/>
      <c r="C748" s="206"/>
      <c r="D748" s="206"/>
      <c r="E748" s="206"/>
      <c r="F748" s="207"/>
      <c r="G748" s="207"/>
      <c r="H748" s="207"/>
      <c r="I748" s="207"/>
      <c r="J748" s="207"/>
      <c r="K748" s="207"/>
      <c r="L748" s="207"/>
      <c r="M748" s="207"/>
      <c r="N748" s="207"/>
      <c r="O748" s="207"/>
      <c r="P748" s="207"/>
      <c r="Q748" s="207"/>
      <c r="R748" s="207"/>
      <c r="S748" s="207"/>
      <c r="T748" s="207"/>
      <c r="U748" s="207"/>
      <c r="V748" s="207"/>
      <c r="W748" s="207"/>
      <c r="X748" s="204" t="str">
        <f t="shared" si="23"/>
        <v/>
      </c>
      <c r="Y748" s="204"/>
      <c r="Z748" s="204"/>
      <c r="AA748" s="204"/>
      <c r="AB748" s="204"/>
      <c r="AC748" s="87"/>
      <c r="AD748" s="66"/>
      <c r="AE748" s="66"/>
      <c r="AF748" s="66"/>
      <c r="AG748" s="85"/>
      <c r="AH748" s="85"/>
      <c r="AI748" s="85"/>
      <c r="AJ748" s="85"/>
      <c r="AK748" s="88"/>
      <c r="AL748" s="88"/>
      <c r="AM748" s="85"/>
      <c r="AN748" s="85"/>
      <c r="AO748" s="85"/>
      <c r="AP748" s="85"/>
      <c r="AQ748" s="85"/>
      <c r="AR748" s="85"/>
      <c r="AS748" s="85"/>
      <c r="AT748" s="86"/>
      <c r="AU748" s="86"/>
      <c r="AV748" s="86"/>
      <c r="AW748" s="86"/>
      <c r="AX748" s="86"/>
      <c r="AY748" s="86"/>
      <c r="AZ748" s="86"/>
      <c r="BA748" s="86"/>
      <c r="BB748" s="86"/>
      <c r="BC748" s="86"/>
      <c r="BD748" s="86"/>
      <c r="BE748" s="86"/>
      <c r="BF748" s="86"/>
      <c r="BG748" s="86"/>
      <c r="BH748" s="86"/>
      <c r="BI748" s="86"/>
      <c r="BJ748" s="86"/>
      <c r="BK748" s="86"/>
      <c r="BL748" s="86"/>
      <c r="BM748" s="86"/>
      <c r="BN748" s="86"/>
      <c r="BO748" s="86"/>
      <c r="BP748" s="86"/>
      <c r="BQ748" s="86"/>
    </row>
    <row r="749" spans="1:69" s="67" customFormat="1" ht="18" customHeight="1" x14ac:dyDescent="0.2">
      <c r="A749" s="206" t="s">
        <v>59</v>
      </c>
      <c r="B749" s="206"/>
      <c r="C749" s="206"/>
      <c r="D749" s="206"/>
      <c r="E749" s="206"/>
      <c r="F749" s="207"/>
      <c r="G749" s="207"/>
      <c r="H749" s="207"/>
      <c r="I749" s="207"/>
      <c r="J749" s="207"/>
      <c r="K749" s="207"/>
      <c r="L749" s="207"/>
      <c r="M749" s="207"/>
      <c r="N749" s="207"/>
      <c r="O749" s="207"/>
      <c r="P749" s="207"/>
      <c r="Q749" s="207"/>
      <c r="R749" s="207"/>
      <c r="S749" s="207"/>
      <c r="T749" s="207"/>
      <c r="U749" s="207"/>
      <c r="V749" s="207"/>
      <c r="W749" s="207"/>
      <c r="X749" s="204" t="str">
        <f t="shared" si="23"/>
        <v/>
      </c>
      <c r="Y749" s="204"/>
      <c r="Z749" s="204"/>
      <c r="AA749" s="204"/>
      <c r="AB749" s="204"/>
      <c r="AC749" s="87"/>
      <c r="AD749" s="66"/>
      <c r="AE749" s="66"/>
      <c r="AF749" s="66"/>
      <c r="AG749" s="85"/>
      <c r="AH749" s="85"/>
      <c r="AI749" s="85"/>
      <c r="AJ749" s="85"/>
      <c r="AK749" s="88"/>
      <c r="AL749" s="88"/>
      <c r="AM749" s="85"/>
      <c r="AN749" s="85"/>
      <c r="AO749" s="85"/>
      <c r="AP749" s="85"/>
      <c r="AQ749" s="85"/>
      <c r="AR749" s="85"/>
      <c r="AS749" s="85"/>
      <c r="AT749" s="86"/>
      <c r="AU749" s="86"/>
      <c r="AV749" s="86"/>
      <c r="AW749" s="86"/>
      <c r="AX749" s="86"/>
      <c r="AY749" s="86"/>
      <c r="AZ749" s="86"/>
      <c r="BA749" s="86"/>
      <c r="BB749" s="86"/>
      <c r="BC749" s="86"/>
      <c r="BD749" s="86"/>
      <c r="BE749" s="86"/>
      <c r="BF749" s="86"/>
      <c r="BG749" s="86"/>
      <c r="BH749" s="86"/>
      <c r="BI749" s="86"/>
      <c r="BJ749" s="86"/>
      <c r="BK749" s="86"/>
      <c r="BL749" s="86"/>
      <c r="BM749" s="86"/>
      <c r="BN749" s="86"/>
      <c r="BO749" s="86"/>
      <c r="BP749" s="86"/>
      <c r="BQ749" s="86"/>
    </row>
    <row r="750" spans="1:69" s="67" customFormat="1" ht="18" customHeight="1" x14ac:dyDescent="0.2">
      <c r="A750" s="206" t="s">
        <v>60</v>
      </c>
      <c r="B750" s="206"/>
      <c r="C750" s="206"/>
      <c r="D750" s="206"/>
      <c r="E750" s="206"/>
      <c r="F750" s="207"/>
      <c r="G750" s="207"/>
      <c r="H750" s="207"/>
      <c r="I750" s="207"/>
      <c r="J750" s="207"/>
      <c r="K750" s="207"/>
      <c r="L750" s="207"/>
      <c r="M750" s="207"/>
      <c r="N750" s="207"/>
      <c r="O750" s="207"/>
      <c r="P750" s="207"/>
      <c r="Q750" s="207"/>
      <c r="R750" s="207"/>
      <c r="S750" s="207"/>
      <c r="T750" s="207"/>
      <c r="U750" s="207"/>
      <c r="V750" s="207"/>
      <c r="W750" s="207"/>
      <c r="X750" s="204" t="str">
        <f t="shared" si="23"/>
        <v/>
      </c>
      <c r="Y750" s="204"/>
      <c r="Z750" s="204"/>
      <c r="AA750" s="204"/>
      <c r="AB750" s="204"/>
      <c r="AC750" s="87"/>
      <c r="AD750" s="66"/>
      <c r="AE750" s="66"/>
      <c r="AF750" s="66"/>
      <c r="AG750" s="85"/>
      <c r="AH750" s="85"/>
      <c r="AI750" s="85"/>
      <c r="AJ750" s="85"/>
      <c r="AK750" s="88"/>
      <c r="AL750" s="88"/>
      <c r="AM750" s="85"/>
      <c r="AN750" s="85"/>
      <c r="AO750" s="85"/>
      <c r="AP750" s="85"/>
      <c r="AQ750" s="85"/>
      <c r="AR750" s="85"/>
      <c r="AS750" s="85"/>
      <c r="AT750" s="86"/>
      <c r="AU750" s="86"/>
      <c r="AV750" s="86"/>
      <c r="AW750" s="86"/>
      <c r="AX750" s="86"/>
      <c r="AY750" s="86"/>
      <c r="AZ750" s="86"/>
      <c r="BA750" s="86"/>
      <c r="BB750" s="86"/>
      <c r="BC750" s="86"/>
      <c r="BD750" s="86"/>
      <c r="BE750" s="86"/>
      <c r="BF750" s="86"/>
      <c r="BG750" s="86"/>
      <c r="BH750" s="86"/>
      <c r="BI750" s="86"/>
      <c r="BJ750" s="86"/>
      <c r="BK750" s="86"/>
      <c r="BL750" s="86"/>
      <c r="BM750" s="86"/>
      <c r="BN750" s="86"/>
      <c r="BO750" s="86"/>
      <c r="BP750" s="86"/>
      <c r="BQ750" s="86"/>
    </row>
    <row r="751" spans="1:69" s="67" customFormat="1" ht="18" customHeight="1" x14ac:dyDescent="0.2">
      <c r="A751" s="206" t="s">
        <v>61</v>
      </c>
      <c r="B751" s="206"/>
      <c r="C751" s="206"/>
      <c r="D751" s="206"/>
      <c r="E751" s="206"/>
      <c r="F751" s="207"/>
      <c r="G751" s="207"/>
      <c r="H751" s="207"/>
      <c r="I751" s="207"/>
      <c r="J751" s="207"/>
      <c r="K751" s="207"/>
      <c r="L751" s="207"/>
      <c r="M751" s="207"/>
      <c r="N751" s="207"/>
      <c r="O751" s="207"/>
      <c r="P751" s="207"/>
      <c r="Q751" s="207"/>
      <c r="R751" s="207"/>
      <c r="S751" s="207"/>
      <c r="T751" s="207"/>
      <c r="U751" s="207"/>
      <c r="V751" s="207"/>
      <c r="W751" s="207"/>
      <c r="X751" s="204" t="str">
        <f t="shared" si="23"/>
        <v/>
      </c>
      <c r="Y751" s="204"/>
      <c r="Z751" s="204"/>
      <c r="AA751" s="204"/>
      <c r="AB751" s="204"/>
      <c r="AC751" s="87"/>
      <c r="AD751" s="66"/>
      <c r="AE751" s="66"/>
      <c r="AF751" s="66"/>
      <c r="AG751" s="85"/>
      <c r="AH751" s="85"/>
      <c r="AI751" s="85"/>
      <c r="AJ751" s="85"/>
      <c r="AK751" s="88"/>
      <c r="AL751" s="88"/>
      <c r="AM751" s="85"/>
      <c r="AN751" s="85"/>
      <c r="AO751" s="85"/>
      <c r="AP751" s="85"/>
      <c r="AQ751" s="85"/>
      <c r="AR751" s="85"/>
      <c r="AS751" s="85"/>
      <c r="AT751" s="86"/>
      <c r="AU751" s="86"/>
      <c r="AV751" s="86"/>
      <c r="AW751" s="86"/>
      <c r="AX751" s="86"/>
      <c r="AY751" s="86"/>
      <c r="AZ751" s="86"/>
      <c r="BA751" s="86"/>
      <c r="BB751" s="86"/>
      <c r="BC751" s="86"/>
      <c r="BD751" s="86"/>
      <c r="BE751" s="86"/>
      <c r="BF751" s="86"/>
      <c r="BG751" s="86"/>
      <c r="BH751" s="86"/>
      <c r="BI751" s="86"/>
      <c r="BJ751" s="86"/>
      <c r="BK751" s="86"/>
      <c r="BL751" s="86"/>
      <c r="BM751" s="86"/>
      <c r="BN751" s="86"/>
      <c r="BO751" s="86"/>
      <c r="BP751" s="86"/>
      <c r="BQ751" s="86"/>
    </row>
    <row r="752" spans="1:69" s="67" customFormat="1" ht="18" customHeight="1" x14ac:dyDescent="0.2">
      <c r="A752" s="206" t="s">
        <v>62</v>
      </c>
      <c r="B752" s="206"/>
      <c r="C752" s="206"/>
      <c r="D752" s="206"/>
      <c r="E752" s="206"/>
      <c r="F752" s="207"/>
      <c r="G752" s="207"/>
      <c r="H752" s="207"/>
      <c r="I752" s="207"/>
      <c r="J752" s="207"/>
      <c r="K752" s="207"/>
      <c r="L752" s="207"/>
      <c r="M752" s="207"/>
      <c r="N752" s="207"/>
      <c r="O752" s="207"/>
      <c r="P752" s="207"/>
      <c r="Q752" s="207"/>
      <c r="R752" s="207"/>
      <c r="S752" s="207"/>
      <c r="T752" s="207"/>
      <c r="U752" s="207"/>
      <c r="V752" s="207"/>
      <c r="W752" s="207"/>
      <c r="X752" s="204" t="str">
        <f t="shared" si="23"/>
        <v/>
      </c>
      <c r="Y752" s="204"/>
      <c r="Z752" s="204"/>
      <c r="AA752" s="204"/>
      <c r="AB752" s="204"/>
      <c r="AC752" s="87"/>
      <c r="AD752" s="66"/>
      <c r="AE752" s="66"/>
      <c r="AF752" s="66"/>
      <c r="AG752" s="85"/>
      <c r="AH752" s="85"/>
      <c r="AI752" s="85"/>
      <c r="AJ752" s="85"/>
      <c r="AK752" s="88"/>
      <c r="AL752" s="88"/>
      <c r="AM752" s="85"/>
      <c r="AN752" s="85"/>
      <c r="AO752" s="85"/>
      <c r="AP752" s="85"/>
      <c r="AQ752" s="85"/>
      <c r="AR752" s="85"/>
      <c r="AS752" s="85"/>
      <c r="AT752" s="86"/>
      <c r="AU752" s="86"/>
      <c r="AV752" s="86"/>
      <c r="AW752" s="86"/>
      <c r="AX752" s="86"/>
      <c r="AY752" s="86"/>
      <c r="AZ752" s="86"/>
      <c r="BA752" s="86"/>
      <c r="BB752" s="86"/>
      <c r="BC752" s="86"/>
      <c r="BD752" s="86"/>
      <c r="BE752" s="86"/>
      <c r="BF752" s="86"/>
      <c r="BG752" s="86"/>
      <c r="BH752" s="86"/>
      <c r="BI752" s="86"/>
      <c r="BJ752" s="86"/>
      <c r="BK752" s="86"/>
      <c r="BL752" s="86"/>
      <c r="BM752" s="86"/>
      <c r="BN752" s="86"/>
      <c r="BO752" s="86"/>
      <c r="BP752" s="86"/>
      <c r="BQ752" s="86"/>
    </row>
    <row r="753" spans="1:69" s="67" customFormat="1" ht="18" customHeight="1" x14ac:dyDescent="0.2">
      <c r="A753" s="206" t="s">
        <v>63</v>
      </c>
      <c r="B753" s="206"/>
      <c r="C753" s="206"/>
      <c r="D753" s="206"/>
      <c r="E753" s="206"/>
      <c r="F753" s="207"/>
      <c r="G753" s="207"/>
      <c r="H753" s="207"/>
      <c r="I753" s="207"/>
      <c r="J753" s="207"/>
      <c r="K753" s="207"/>
      <c r="L753" s="207"/>
      <c r="M753" s="207"/>
      <c r="N753" s="207"/>
      <c r="O753" s="207"/>
      <c r="P753" s="207"/>
      <c r="Q753" s="207"/>
      <c r="R753" s="207"/>
      <c r="S753" s="207"/>
      <c r="T753" s="207"/>
      <c r="U753" s="207"/>
      <c r="V753" s="207"/>
      <c r="W753" s="207"/>
      <c r="X753" s="204" t="str">
        <f t="shared" si="23"/>
        <v/>
      </c>
      <c r="Y753" s="204"/>
      <c r="Z753" s="204"/>
      <c r="AA753" s="204"/>
      <c r="AB753" s="204"/>
      <c r="AC753" s="87"/>
      <c r="AD753" s="66"/>
      <c r="AE753" s="66"/>
      <c r="AF753" s="66"/>
      <c r="AG753" s="85"/>
      <c r="AH753" s="85"/>
      <c r="AI753" s="85"/>
      <c r="AJ753" s="85"/>
      <c r="AK753" s="88"/>
      <c r="AL753" s="88"/>
      <c r="AM753" s="85"/>
      <c r="AN753" s="85"/>
      <c r="AO753" s="85"/>
      <c r="AP753" s="85"/>
      <c r="AQ753" s="85"/>
      <c r="AR753" s="85"/>
      <c r="AS753" s="85"/>
      <c r="AT753" s="86"/>
      <c r="AU753" s="86"/>
      <c r="AV753" s="86"/>
      <c r="AW753" s="86"/>
      <c r="AX753" s="86"/>
      <c r="AY753" s="86"/>
      <c r="AZ753" s="86"/>
      <c r="BA753" s="86"/>
      <c r="BB753" s="86"/>
      <c r="BC753" s="86"/>
      <c r="BD753" s="86"/>
      <c r="BE753" s="86"/>
      <c r="BF753" s="86"/>
      <c r="BG753" s="86"/>
      <c r="BH753" s="86"/>
      <c r="BI753" s="86"/>
      <c r="BJ753" s="86"/>
      <c r="BK753" s="86"/>
      <c r="BL753" s="86"/>
      <c r="BM753" s="86"/>
      <c r="BN753" s="86"/>
      <c r="BO753" s="86"/>
      <c r="BP753" s="86"/>
      <c r="BQ753" s="86"/>
    </row>
    <row r="754" spans="1:69" s="67" customFormat="1" ht="18" customHeight="1" x14ac:dyDescent="0.2">
      <c r="A754" s="206" t="s">
        <v>64</v>
      </c>
      <c r="B754" s="206"/>
      <c r="C754" s="206"/>
      <c r="D754" s="206"/>
      <c r="E754" s="206"/>
      <c r="F754" s="207"/>
      <c r="G754" s="207"/>
      <c r="H754" s="207"/>
      <c r="I754" s="207"/>
      <c r="J754" s="207"/>
      <c r="K754" s="207"/>
      <c r="L754" s="207"/>
      <c r="M754" s="207"/>
      <c r="N754" s="207"/>
      <c r="O754" s="207"/>
      <c r="P754" s="207"/>
      <c r="Q754" s="207"/>
      <c r="R754" s="207"/>
      <c r="S754" s="207"/>
      <c r="T754" s="207"/>
      <c r="U754" s="207"/>
      <c r="V754" s="207"/>
      <c r="W754" s="207"/>
      <c r="X754" s="204" t="str">
        <f t="shared" si="23"/>
        <v/>
      </c>
      <c r="Y754" s="204"/>
      <c r="Z754" s="204"/>
      <c r="AA754" s="204"/>
      <c r="AB754" s="204"/>
      <c r="AC754" s="87"/>
      <c r="AD754" s="66"/>
      <c r="AE754" s="66"/>
      <c r="AF754" s="66"/>
      <c r="AG754" s="85"/>
      <c r="AH754" s="85"/>
      <c r="AI754" s="85"/>
      <c r="AJ754" s="85"/>
      <c r="AK754" s="88"/>
      <c r="AL754" s="88"/>
      <c r="AM754" s="85"/>
      <c r="AN754" s="85"/>
      <c r="AO754" s="85"/>
      <c r="AP754" s="85"/>
      <c r="AQ754" s="85"/>
      <c r="AR754" s="85"/>
      <c r="AS754" s="85"/>
      <c r="AT754" s="86"/>
      <c r="AU754" s="86"/>
      <c r="AV754" s="86"/>
      <c r="AW754" s="86"/>
      <c r="AX754" s="86"/>
      <c r="AY754" s="86"/>
      <c r="AZ754" s="86"/>
      <c r="BA754" s="86"/>
      <c r="BB754" s="86"/>
      <c r="BC754" s="86"/>
      <c r="BD754" s="86"/>
      <c r="BE754" s="86"/>
      <c r="BF754" s="86"/>
      <c r="BG754" s="86"/>
      <c r="BH754" s="86"/>
      <c r="BI754" s="86"/>
      <c r="BJ754" s="86"/>
      <c r="BK754" s="86"/>
      <c r="BL754" s="86"/>
      <c r="BM754" s="86"/>
      <c r="BN754" s="86"/>
      <c r="BO754" s="86"/>
      <c r="BP754" s="86"/>
      <c r="BQ754" s="86"/>
    </row>
    <row r="755" spans="1:69" s="67" customFormat="1" ht="18" customHeight="1" x14ac:dyDescent="0.2">
      <c r="A755" s="206" t="s">
        <v>65</v>
      </c>
      <c r="B755" s="206"/>
      <c r="C755" s="206"/>
      <c r="D755" s="206"/>
      <c r="E755" s="206"/>
      <c r="F755" s="207"/>
      <c r="G755" s="207"/>
      <c r="H755" s="207"/>
      <c r="I755" s="207"/>
      <c r="J755" s="207"/>
      <c r="K755" s="207"/>
      <c r="L755" s="207"/>
      <c r="M755" s="207"/>
      <c r="N755" s="207"/>
      <c r="O755" s="207"/>
      <c r="P755" s="207"/>
      <c r="Q755" s="207"/>
      <c r="R755" s="207"/>
      <c r="S755" s="207"/>
      <c r="T755" s="207"/>
      <c r="U755" s="207"/>
      <c r="V755" s="207"/>
      <c r="W755" s="207"/>
      <c r="X755" s="204" t="str">
        <f t="shared" si="23"/>
        <v/>
      </c>
      <c r="Y755" s="204"/>
      <c r="Z755" s="204"/>
      <c r="AA755" s="204"/>
      <c r="AB755" s="204"/>
      <c r="AC755" s="87"/>
      <c r="AD755" s="66"/>
      <c r="AE755" s="66"/>
      <c r="AF755" s="66"/>
      <c r="AG755" s="85"/>
      <c r="AH755" s="85"/>
      <c r="AI755" s="85"/>
      <c r="AJ755" s="85"/>
      <c r="AK755" s="88"/>
      <c r="AL755" s="88"/>
      <c r="AM755" s="85"/>
      <c r="AN755" s="85"/>
      <c r="AO755" s="85"/>
      <c r="AP755" s="85"/>
      <c r="AQ755" s="85"/>
      <c r="AR755" s="85"/>
      <c r="AS755" s="85"/>
      <c r="AT755" s="86"/>
      <c r="AU755" s="86"/>
      <c r="AV755" s="86"/>
      <c r="AW755" s="86"/>
      <c r="AX755" s="86"/>
      <c r="AY755" s="86"/>
      <c r="AZ755" s="86"/>
      <c r="BA755" s="86"/>
      <c r="BB755" s="86"/>
      <c r="BC755" s="86"/>
      <c r="BD755" s="86"/>
      <c r="BE755" s="86"/>
      <c r="BF755" s="86"/>
      <c r="BG755" s="86"/>
      <c r="BH755" s="86"/>
      <c r="BI755" s="86"/>
      <c r="BJ755" s="86"/>
      <c r="BK755" s="86"/>
      <c r="BL755" s="86"/>
      <c r="BM755" s="86"/>
      <c r="BN755" s="86"/>
      <c r="BO755" s="86"/>
      <c r="BP755" s="86"/>
      <c r="BQ755" s="86"/>
    </row>
    <row r="756" spans="1:69" s="67" customFormat="1" ht="18" customHeight="1" x14ac:dyDescent="0.2">
      <c r="A756" s="203" t="s">
        <v>66</v>
      </c>
      <c r="B756" s="203"/>
      <c r="C756" s="203"/>
      <c r="D756" s="203"/>
      <c r="E756" s="203"/>
      <c r="F756" s="203"/>
      <c r="G756" s="203"/>
      <c r="H756" s="203"/>
      <c r="I756" s="203"/>
      <c r="J756" s="203"/>
      <c r="K756" s="203"/>
      <c r="L756" s="203"/>
      <c r="M756" s="203"/>
      <c r="N756" s="203"/>
      <c r="O756" s="203"/>
      <c r="P756" s="203"/>
      <c r="Q756" s="203"/>
      <c r="R756" s="203"/>
      <c r="S756" s="203"/>
      <c r="T756" s="203"/>
      <c r="U756" s="203"/>
      <c r="V756" s="203"/>
      <c r="W756" s="203"/>
      <c r="X756" s="204" t="str">
        <f>IF(SUM(X744:AB755)=0,"",SUM(X744:AB755))</f>
        <v/>
      </c>
      <c r="Y756" s="204"/>
      <c r="Z756" s="204"/>
      <c r="AA756" s="204"/>
      <c r="AB756" s="204"/>
      <c r="AC756" s="89"/>
      <c r="AD756" s="66"/>
      <c r="AE756" s="66"/>
      <c r="AF756" s="66"/>
      <c r="AK756" s="90"/>
      <c r="AL756" s="90"/>
      <c r="AM756" s="90"/>
      <c r="AN756" s="90"/>
    </row>
    <row r="757" spans="1:69" s="67" customFormat="1" ht="18" customHeight="1" x14ac:dyDescent="0.2">
      <c r="A757" s="203" t="s">
        <v>87</v>
      </c>
      <c r="B757" s="203"/>
      <c r="C757" s="203"/>
      <c r="D757" s="203"/>
      <c r="E757" s="203"/>
      <c r="F757" s="203"/>
      <c r="G757" s="203"/>
      <c r="H757" s="203"/>
      <c r="I757" s="203"/>
      <c r="J757" s="203"/>
      <c r="K757" s="203"/>
      <c r="L757" s="203"/>
      <c r="M757" s="203"/>
      <c r="N757" s="203"/>
      <c r="O757" s="203"/>
      <c r="P757" s="203"/>
      <c r="Q757" s="203"/>
      <c r="R757" s="203"/>
      <c r="S757" s="203"/>
      <c r="T757" s="203"/>
      <c r="U757" s="203"/>
      <c r="V757" s="203"/>
      <c r="W757" s="203"/>
      <c r="X757" s="204" t="str">
        <f>IFERROR(ROUND(X756*0.22,2),"")</f>
        <v/>
      </c>
      <c r="Y757" s="204"/>
      <c r="Z757" s="204"/>
      <c r="AA757" s="204"/>
      <c r="AB757" s="204"/>
      <c r="AC757" s="89"/>
      <c r="AD757" s="66"/>
      <c r="AE757" s="66"/>
      <c r="AF757" s="66"/>
      <c r="AG757" s="90"/>
      <c r="AH757" s="90"/>
      <c r="AI757" s="90"/>
      <c r="AJ757" s="90"/>
    </row>
    <row r="758" spans="1:69" s="67" customFormat="1" ht="18" customHeight="1" x14ac:dyDescent="0.2">
      <c r="A758" s="203" t="s">
        <v>67</v>
      </c>
      <c r="B758" s="203"/>
      <c r="C758" s="203"/>
      <c r="D758" s="203"/>
      <c r="E758" s="203"/>
      <c r="F758" s="203"/>
      <c r="G758" s="203"/>
      <c r="H758" s="203"/>
      <c r="I758" s="203"/>
      <c r="J758" s="203"/>
      <c r="K758" s="203"/>
      <c r="L758" s="203"/>
      <c r="M758" s="203"/>
      <c r="N758" s="203"/>
      <c r="O758" s="203"/>
      <c r="P758" s="203"/>
      <c r="Q758" s="203"/>
      <c r="R758" s="203"/>
      <c r="S758" s="203"/>
      <c r="T758" s="203"/>
      <c r="U758" s="203"/>
      <c r="V758" s="203"/>
      <c r="W758" s="203"/>
      <c r="X758" s="204" t="str">
        <f>IFERROR(ROUND(X756*0.01,2),"")</f>
        <v/>
      </c>
      <c r="Y758" s="204"/>
      <c r="Z758" s="204"/>
      <c r="AA758" s="204"/>
      <c r="AB758" s="204"/>
      <c r="AC758" s="89"/>
      <c r="AD758" s="66"/>
      <c r="AE758" s="66"/>
      <c r="AF758" s="66"/>
      <c r="AG758" s="90"/>
      <c r="AH758" s="90"/>
      <c r="AI758" s="90"/>
      <c r="AJ758" s="90"/>
      <c r="AK758" s="90"/>
      <c r="AL758" s="90"/>
      <c r="AM758" s="90"/>
      <c r="AN758" s="90"/>
      <c r="AO758" s="90"/>
    </row>
    <row r="759" spans="1:69" s="67" customFormat="1" ht="18" customHeight="1" x14ac:dyDescent="0.2">
      <c r="A759" s="203" t="s">
        <v>33</v>
      </c>
      <c r="B759" s="203"/>
      <c r="C759" s="203"/>
      <c r="D759" s="203"/>
      <c r="E759" s="203"/>
      <c r="F759" s="203"/>
      <c r="G759" s="203"/>
      <c r="H759" s="203"/>
      <c r="I759" s="203"/>
      <c r="J759" s="203"/>
      <c r="K759" s="203"/>
      <c r="L759" s="203"/>
      <c r="M759" s="203"/>
      <c r="N759" s="203"/>
      <c r="O759" s="203"/>
      <c r="P759" s="203"/>
      <c r="Q759" s="203"/>
      <c r="R759" s="203"/>
      <c r="S759" s="203"/>
      <c r="T759" s="203"/>
      <c r="U759" s="203"/>
      <c r="V759" s="203"/>
      <c r="W759" s="203"/>
      <c r="X759" s="204" t="str">
        <f>IF(SUM(X756:AB758)=0,"",SUM(X756:AB758))</f>
        <v/>
      </c>
      <c r="Y759" s="204"/>
      <c r="Z759" s="204"/>
      <c r="AA759" s="204"/>
      <c r="AB759" s="204"/>
      <c r="AC759" s="89"/>
      <c r="AD759" s="66"/>
      <c r="AE759" s="66"/>
      <c r="AF759" s="66"/>
      <c r="AG759" s="90"/>
      <c r="AH759" s="90"/>
      <c r="AI759" s="90"/>
      <c r="AJ759" s="90"/>
      <c r="AK759" s="90"/>
      <c r="AL759" s="90"/>
      <c r="AM759" s="90"/>
      <c r="AN759" s="90"/>
      <c r="AO759" s="90"/>
    </row>
    <row r="760" spans="1:69" ht="18" customHeight="1" x14ac:dyDescent="0.2">
      <c r="A760" s="226" t="str">
        <f>"Gesamtsumme "&amp;Finanzierungsplan!I48&amp;" bis "&amp;Finanzierungsplan!S48</f>
        <v>Gesamtsumme 2026 bis 2028</v>
      </c>
      <c r="B760" s="227"/>
      <c r="C760" s="227"/>
      <c r="D760" s="227"/>
      <c r="E760" s="227"/>
      <c r="F760" s="227"/>
      <c r="G760" s="227"/>
      <c r="H760" s="227"/>
      <c r="I760" s="227"/>
      <c r="J760" s="227"/>
      <c r="K760" s="227"/>
      <c r="L760" s="227"/>
      <c r="M760" s="227"/>
      <c r="N760" s="227"/>
      <c r="O760" s="227"/>
      <c r="P760" s="227"/>
      <c r="Q760" s="227"/>
      <c r="R760" s="227"/>
      <c r="S760" s="227"/>
      <c r="T760" s="227"/>
      <c r="U760" s="227"/>
      <c r="V760" s="227"/>
      <c r="W760" s="228"/>
      <c r="X760" s="204" t="str">
        <f>IF(SUM(X759,X737,X715)=0,"",IFERROR(ROUND(SUM(X759,X737,X715),2),""))</f>
        <v/>
      </c>
      <c r="Y760" s="204"/>
      <c r="Z760" s="204"/>
      <c r="AA760" s="204"/>
      <c r="AB760" s="204"/>
      <c r="AC760" s="82"/>
      <c r="AD760" s="82"/>
    </row>
    <row r="761" spans="1:69" ht="9" customHeight="1" x14ac:dyDescent="0.2">
      <c r="A761" s="92"/>
      <c r="B761" s="82"/>
      <c r="C761" s="82"/>
      <c r="D761" s="82"/>
      <c r="E761" s="82"/>
      <c r="F761" s="82"/>
      <c r="G761" s="82"/>
      <c r="H761" s="82"/>
      <c r="I761" s="82"/>
      <c r="J761" s="82"/>
      <c r="K761" s="82"/>
      <c r="L761" s="82"/>
      <c r="M761" s="82"/>
      <c r="N761" s="82"/>
      <c r="O761" s="82"/>
      <c r="P761" s="82"/>
      <c r="Q761" s="82"/>
      <c r="R761" s="82"/>
      <c r="S761" s="92"/>
      <c r="T761" s="82"/>
      <c r="V761" s="82"/>
      <c r="W761" s="82"/>
      <c r="X761" s="82"/>
      <c r="Y761" s="82"/>
      <c r="Z761" s="82"/>
      <c r="AA761" s="82"/>
      <c r="AB761" s="82"/>
      <c r="AC761" s="82"/>
      <c r="AD761" s="82"/>
    </row>
    <row r="762" spans="1:69" ht="15" customHeight="1" x14ac:dyDescent="0.2">
      <c r="A762" s="92" t="s">
        <v>75</v>
      </c>
      <c r="B762" s="82"/>
      <c r="C762" s="82"/>
      <c r="D762" s="82"/>
      <c r="E762" s="82"/>
      <c r="F762" s="82"/>
      <c r="G762" s="82"/>
      <c r="H762" s="82"/>
      <c r="I762" s="82"/>
      <c r="J762" s="82"/>
      <c r="K762" s="82"/>
      <c r="L762" s="82"/>
      <c r="M762" s="82"/>
      <c r="N762" s="82"/>
      <c r="O762" s="82"/>
      <c r="P762" s="82"/>
      <c r="Q762" s="82"/>
      <c r="R762" s="82"/>
      <c r="T762" s="82"/>
      <c r="V762" s="82"/>
      <c r="W762" s="82"/>
      <c r="X762" s="82"/>
      <c r="Y762" s="82"/>
      <c r="Z762" s="82"/>
      <c r="AA762" s="82"/>
      <c r="AB762" s="93" t="s">
        <v>76</v>
      </c>
      <c r="AC762" s="82"/>
      <c r="AD762" s="82"/>
    </row>
    <row r="763" spans="1:69" ht="15" customHeight="1" x14ac:dyDescent="0.2">
      <c r="A763" s="92"/>
      <c r="B763" s="82"/>
      <c r="C763" s="82"/>
      <c r="D763" s="82"/>
      <c r="E763" s="82"/>
      <c r="F763" s="82"/>
      <c r="G763" s="82"/>
      <c r="H763" s="82"/>
      <c r="I763" s="82"/>
      <c r="J763" s="82"/>
      <c r="K763" s="82"/>
      <c r="L763" s="82"/>
      <c r="M763" s="82"/>
      <c r="N763" s="82"/>
      <c r="O763" s="82"/>
      <c r="P763" s="82"/>
      <c r="Q763" s="82"/>
      <c r="R763" s="82"/>
      <c r="S763" s="92"/>
      <c r="T763" s="82"/>
      <c r="V763" s="82"/>
      <c r="W763" s="82"/>
      <c r="X763" s="82"/>
      <c r="Y763" s="82"/>
      <c r="Z763" s="82"/>
      <c r="AA763" s="82"/>
      <c r="AB763" s="82"/>
      <c r="AC763" s="82"/>
      <c r="AD763" s="82"/>
    </row>
    <row r="764" spans="1:69" ht="15" customHeight="1" x14ac:dyDescent="0.2">
      <c r="A764" s="203" t="s">
        <v>145</v>
      </c>
      <c r="B764" s="203"/>
      <c r="C764" s="203"/>
      <c r="D764" s="203"/>
      <c r="E764" s="203"/>
      <c r="F764" s="187" t="str">
        <f>IF(Gesamtübersicht!$B$8="","",Gesamtübersicht!$B$8)</f>
        <v/>
      </c>
      <c r="G764" s="187"/>
      <c r="H764" s="187"/>
      <c r="I764" s="187"/>
      <c r="J764" s="187"/>
      <c r="K764" s="187"/>
      <c r="L764" s="187"/>
      <c r="M764" s="187"/>
      <c r="N764" s="187"/>
      <c r="O764" s="187"/>
      <c r="P764" s="187"/>
      <c r="Q764" s="187"/>
      <c r="R764" s="187"/>
      <c r="S764" s="187"/>
      <c r="T764" s="187"/>
      <c r="U764" s="187"/>
      <c r="V764" s="187"/>
      <c r="W764" s="187"/>
      <c r="X764" s="187"/>
      <c r="Y764" s="187"/>
      <c r="Z764" s="187"/>
      <c r="AA764" s="187"/>
      <c r="AB764" s="187"/>
    </row>
    <row r="765" spans="1:69" ht="15" customHeight="1" x14ac:dyDescent="0.2">
      <c r="A765" s="203" t="s">
        <v>142</v>
      </c>
      <c r="B765" s="203"/>
      <c r="C765" s="203"/>
      <c r="D765" s="203"/>
      <c r="E765" s="203"/>
      <c r="F765" s="186" t="str">
        <f>IF(Gesamtübersicht!$B$9="","",Gesamtübersicht!$B$9)</f>
        <v/>
      </c>
      <c r="G765" s="186"/>
      <c r="H765" s="186"/>
      <c r="I765" s="186"/>
      <c r="J765" s="186"/>
      <c r="K765" s="186"/>
      <c r="L765" s="186"/>
      <c r="M765" s="186"/>
      <c r="N765" s="186"/>
      <c r="O765" s="186"/>
      <c r="P765" s="186"/>
      <c r="Q765" s="186"/>
      <c r="R765" s="186"/>
      <c r="S765" s="186"/>
      <c r="T765" s="186"/>
      <c r="U765" s="186"/>
      <c r="V765" s="186"/>
      <c r="W765" s="186"/>
      <c r="X765" s="186"/>
      <c r="Y765" s="186"/>
      <c r="Z765" s="186"/>
      <c r="AA765" s="186"/>
      <c r="AB765" s="186"/>
    </row>
    <row r="766" spans="1:69" ht="15" customHeight="1" x14ac:dyDescent="0.2">
      <c r="A766" s="83"/>
      <c r="B766" s="83"/>
      <c r="C766" s="83"/>
      <c r="D766" s="83"/>
      <c r="E766" s="83"/>
      <c r="F766" s="96"/>
      <c r="G766" s="96"/>
      <c r="H766" s="96"/>
      <c r="I766" s="96"/>
      <c r="J766" s="96"/>
      <c r="K766" s="96"/>
      <c r="L766" s="96"/>
      <c r="M766" s="96"/>
      <c r="N766" s="96"/>
      <c r="O766" s="96"/>
      <c r="P766" s="96"/>
      <c r="Q766" s="96"/>
      <c r="R766" s="96"/>
      <c r="S766" s="96"/>
      <c r="T766" s="96"/>
      <c r="U766" s="96"/>
      <c r="V766" s="96"/>
      <c r="W766" s="96"/>
      <c r="X766" s="96"/>
      <c r="Y766" s="96"/>
      <c r="Z766" s="96"/>
      <c r="AA766" s="96"/>
      <c r="AB766" s="96"/>
    </row>
    <row r="767" spans="1:69" ht="18" customHeight="1" x14ac:dyDescent="0.2">
      <c r="A767" s="97" t="s">
        <v>85</v>
      </c>
    </row>
    <row r="768" spans="1:69" ht="17.100000000000001" customHeight="1" x14ac:dyDescent="0.2">
      <c r="A768" s="217" t="s">
        <v>1</v>
      </c>
      <c r="B768" s="217"/>
      <c r="C768" s="217"/>
      <c r="D768" s="217"/>
      <c r="E768" s="217"/>
      <c r="F768" s="217"/>
      <c r="G768" s="217"/>
      <c r="H768" s="217"/>
      <c r="I768" s="217"/>
      <c r="J768" s="217"/>
      <c r="K768" s="217"/>
      <c r="L768" s="217"/>
      <c r="M768" s="217"/>
      <c r="N768" s="217"/>
      <c r="O768" s="217"/>
      <c r="P768" s="217"/>
      <c r="Q768" s="217"/>
      <c r="R768" s="217"/>
      <c r="S768" s="217"/>
      <c r="T768" s="217"/>
      <c r="U768" s="217"/>
      <c r="V768" s="217"/>
      <c r="W768" s="217"/>
      <c r="X768" s="217"/>
      <c r="Y768" s="217"/>
      <c r="Z768" s="217"/>
      <c r="AA768" s="217"/>
      <c r="AB768" s="217"/>
    </row>
    <row r="769" spans="1:32" ht="9" customHeight="1" x14ac:dyDescent="0.2"/>
    <row r="770" spans="1:32" s="67" customFormat="1" ht="18" customHeight="1" x14ac:dyDescent="0.2">
      <c r="B770" s="213" t="s">
        <v>11</v>
      </c>
      <c r="C770" s="213"/>
      <c r="D770" s="213"/>
      <c r="E770" s="213"/>
      <c r="F770" s="213"/>
      <c r="G770" s="213"/>
      <c r="H770" s="213"/>
      <c r="I770" s="213"/>
      <c r="J770" s="213"/>
      <c r="K770" s="213"/>
      <c r="L770" s="213"/>
      <c r="M770" s="218"/>
      <c r="N770" s="218"/>
      <c r="O770" s="218"/>
      <c r="P770" s="218"/>
      <c r="Q770" s="218"/>
      <c r="R770" s="218"/>
      <c r="S770" s="218"/>
      <c r="T770" s="218"/>
      <c r="U770" s="218"/>
      <c r="V770" s="218"/>
      <c r="W770" s="218"/>
      <c r="X770" s="218"/>
      <c r="AD770" s="66"/>
      <c r="AE770" s="66"/>
      <c r="AF770" s="66"/>
    </row>
    <row r="771" spans="1:32" s="67" customFormat="1" ht="18" customHeight="1" x14ac:dyDescent="0.2">
      <c r="B771" s="224" t="s">
        <v>44</v>
      </c>
      <c r="C771" s="224"/>
      <c r="D771" s="224"/>
      <c r="E771" s="224"/>
      <c r="F771" s="224"/>
      <c r="G771" s="224"/>
      <c r="H771" s="224"/>
      <c r="I771" s="224"/>
      <c r="J771" s="224"/>
      <c r="K771" s="224"/>
      <c r="L771" s="224"/>
      <c r="M771" s="3"/>
      <c r="N771" s="74"/>
      <c r="O771" s="74"/>
      <c r="P771" s="74"/>
      <c r="Q771" s="74"/>
      <c r="R771" s="74"/>
      <c r="S771" s="74"/>
      <c r="T771" s="74"/>
      <c r="U771" s="74"/>
      <c r="V771" s="74"/>
      <c r="W771" s="74"/>
      <c r="X771" s="74"/>
      <c r="AD771" s="66"/>
      <c r="AE771" s="66"/>
      <c r="AF771" s="66"/>
    </row>
    <row r="772" spans="1:32" ht="9" customHeight="1" x14ac:dyDescent="0.2"/>
    <row r="773" spans="1:32" ht="17.100000000000001" customHeight="1" x14ac:dyDescent="0.2">
      <c r="A773" s="217" t="s">
        <v>46</v>
      </c>
      <c r="B773" s="217"/>
      <c r="C773" s="217"/>
      <c r="D773" s="217"/>
      <c r="E773" s="217"/>
      <c r="F773" s="217"/>
      <c r="G773" s="217"/>
      <c r="H773" s="217"/>
      <c r="I773" s="217"/>
      <c r="J773" s="217"/>
      <c r="K773" s="217"/>
      <c r="L773" s="217"/>
      <c r="M773" s="217"/>
      <c r="N773" s="217"/>
      <c r="O773" s="217"/>
      <c r="P773" s="217"/>
      <c r="Q773" s="217"/>
      <c r="R773" s="217"/>
      <c r="S773" s="217"/>
      <c r="T773" s="217"/>
      <c r="U773" s="217"/>
      <c r="V773" s="217"/>
      <c r="W773" s="217"/>
      <c r="X773" s="217"/>
      <c r="Y773" s="217"/>
      <c r="Z773" s="217"/>
      <c r="AA773" s="217"/>
      <c r="AB773" s="217"/>
    </row>
    <row r="774" spans="1:32" ht="9" customHeight="1" x14ac:dyDescent="0.2">
      <c r="B774" s="75"/>
      <c r="C774" s="75"/>
      <c r="D774" s="75"/>
      <c r="E774" s="75"/>
      <c r="F774" s="75"/>
      <c r="G774" s="75"/>
      <c r="H774" s="75"/>
      <c r="I774" s="75"/>
      <c r="J774" s="75"/>
      <c r="K774" s="75"/>
    </row>
    <row r="775" spans="1:32" s="67" customFormat="1" ht="18" customHeight="1" x14ac:dyDescent="0.2">
      <c r="B775" s="213" t="s">
        <v>9</v>
      </c>
      <c r="C775" s="213"/>
      <c r="D775" s="213"/>
      <c r="E775" s="213"/>
      <c r="F775" s="213"/>
      <c r="G775" s="213"/>
      <c r="H775" s="213"/>
      <c r="I775" s="213"/>
      <c r="J775" s="213"/>
      <c r="K775" s="213"/>
      <c r="L775" s="213"/>
      <c r="M775" s="214"/>
      <c r="N775" s="214"/>
      <c r="O775" s="214"/>
      <c r="P775" s="214"/>
      <c r="Q775" s="214"/>
      <c r="R775" s="214"/>
      <c r="S775" s="214"/>
      <c r="T775" s="214"/>
      <c r="U775" s="214"/>
      <c r="V775" s="214"/>
      <c r="W775" s="214"/>
      <c r="X775" s="214"/>
      <c r="AD775" s="66"/>
      <c r="AE775" s="66"/>
      <c r="AF775" s="66"/>
    </row>
    <row r="776" spans="1:32" s="67" customFormat="1" ht="18" customHeight="1" x14ac:dyDescent="0.2">
      <c r="B776" s="215" t="s">
        <v>52</v>
      </c>
      <c r="C776" s="215"/>
      <c r="D776" s="215"/>
      <c r="E776" s="215"/>
      <c r="F776" s="215"/>
      <c r="G776" s="215"/>
      <c r="H776" s="215"/>
      <c r="I776" s="215"/>
      <c r="J776" s="215"/>
      <c r="K776" s="215"/>
      <c r="L776" s="215"/>
      <c r="M776" s="207"/>
      <c r="N776" s="207"/>
      <c r="O776" s="207"/>
      <c r="P776" s="207"/>
      <c r="Q776" s="207"/>
      <c r="R776" s="207"/>
      <c r="S776" s="207"/>
      <c r="T776" s="207"/>
      <c r="U776" s="207"/>
      <c r="V776" s="207"/>
      <c r="W776" s="207"/>
      <c r="X776" s="207"/>
      <c r="AD776" s="66"/>
      <c r="AE776" s="66"/>
      <c r="AF776" s="66"/>
    </row>
    <row r="777" spans="1:32" s="67" customFormat="1" ht="18" customHeight="1" x14ac:dyDescent="0.2">
      <c r="B777" s="215" t="s">
        <v>53</v>
      </c>
      <c r="C777" s="215"/>
      <c r="D777" s="215"/>
      <c r="E777" s="215"/>
      <c r="F777" s="215"/>
      <c r="G777" s="215"/>
      <c r="H777" s="215"/>
      <c r="I777" s="215"/>
      <c r="J777" s="215"/>
      <c r="K777" s="215"/>
      <c r="L777" s="215"/>
      <c r="M777" s="207"/>
      <c r="N777" s="207"/>
      <c r="O777" s="207"/>
      <c r="P777" s="207"/>
      <c r="Q777" s="207"/>
      <c r="R777" s="207"/>
      <c r="S777" s="207"/>
      <c r="T777" s="207"/>
      <c r="U777" s="207"/>
      <c r="V777" s="207"/>
      <c r="W777" s="207"/>
      <c r="X777" s="207"/>
      <c r="AD777" s="66"/>
      <c r="AE777" s="66"/>
      <c r="AF777" s="66"/>
    </row>
    <row r="778" spans="1:32" s="67" customFormat="1" ht="18" customHeight="1" x14ac:dyDescent="0.2">
      <c r="B778" s="213" t="s">
        <v>38</v>
      </c>
      <c r="C778" s="213"/>
      <c r="D778" s="213"/>
      <c r="E778" s="213"/>
      <c r="F778" s="213"/>
      <c r="G778" s="213"/>
      <c r="H778" s="213"/>
      <c r="I778" s="213"/>
      <c r="J778" s="213"/>
      <c r="K778" s="213"/>
      <c r="L778" s="213"/>
      <c r="M778" s="216"/>
      <c r="N778" s="216"/>
      <c r="O778" s="216"/>
      <c r="P778" s="216"/>
      <c r="Q778" s="216"/>
      <c r="R778" s="216"/>
      <c r="S778" s="216"/>
      <c r="T778" s="216"/>
      <c r="U778" s="216"/>
      <c r="V778" s="216"/>
      <c r="W778" s="216"/>
      <c r="X778" s="216"/>
      <c r="AD778" s="66"/>
      <c r="AE778" s="66"/>
      <c r="AF778" s="66"/>
    </row>
    <row r="779" spans="1:32" ht="9" customHeight="1" x14ac:dyDescent="0.2">
      <c r="B779" s="76"/>
      <c r="C779" s="76"/>
      <c r="D779" s="76"/>
      <c r="E779" s="76"/>
      <c r="F779" s="76"/>
      <c r="G779" s="76"/>
      <c r="H779" s="76"/>
      <c r="I779" s="76"/>
      <c r="J779" s="76"/>
      <c r="K779" s="76"/>
      <c r="L779" s="76"/>
      <c r="M779" s="99"/>
      <c r="N779" s="99"/>
      <c r="O779" s="99"/>
      <c r="P779" s="99"/>
      <c r="Q779" s="99"/>
      <c r="R779" s="99"/>
      <c r="S779" s="99"/>
      <c r="T779" s="99"/>
      <c r="U779" s="99"/>
      <c r="V779" s="99"/>
      <c r="W779" s="99"/>
      <c r="X779" s="99"/>
    </row>
    <row r="780" spans="1:32" ht="17.100000000000001" customHeight="1" x14ac:dyDescent="0.2">
      <c r="A780" s="217" t="s">
        <v>10</v>
      </c>
      <c r="B780" s="217"/>
      <c r="C780" s="217"/>
      <c r="D780" s="217"/>
      <c r="E780" s="217"/>
      <c r="F780" s="217"/>
      <c r="G780" s="217"/>
      <c r="H780" s="217"/>
      <c r="I780" s="217"/>
      <c r="J780" s="217"/>
      <c r="K780" s="217"/>
      <c r="L780" s="217"/>
      <c r="M780" s="217"/>
      <c r="N780" s="217"/>
      <c r="O780" s="217"/>
      <c r="P780" s="217"/>
      <c r="Q780" s="217"/>
      <c r="R780" s="217"/>
      <c r="S780" s="217"/>
      <c r="T780" s="217"/>
      <c r="U780" s="217"/>
      <c r="V780" s="217"/>
      <c r="W780" s="217"/>
      <c r="X780" s="217"/>
      <c r="Y780" s="217"/>
      <c r="Z780" s="217"/>
      <c r="AA780" s="217"/>
      <c r="AB780" s="217"/>
    </row>
    <row r="781" spans="1:32" ht="9" customHeight="1" x14ac:dyDescent="0.2">
      <c r="B781" s="75"/>
      <c r="C781" s="75"/>
      <c r="D781" s="75"/>
      <c r="E781" s="75"/>
      <c r="F781" s="75"/>
      <c r="G781" s="75"/>
      <c r="H781" s="75"/>
      <c r="I781" s="75"/>
      <c r="K781" s="75"/>
    </row>
    <row r="782" spans="1:32" s="78" customFormat="1" ht="18" customHeight="1" x14ac:dyDescent="0.2">
      <c r="B782" s="215" t="s">
        <v>114</v>
      </c>
      <c r="C782" s="213"/>
      <c r="D782" s="213"/>
      <c r="E782" s="213"/>
      <c r="F782" s="213"/>
      <c r="G782" s="213"/>
      <c r="H782" s="213"/>
      <c r="I782" s="213"/>
      <c r="J782" s="213"/>
      <c r="K782" s="213"/>
      <c r="L782" s="213"/>
      <c r="M782" s="218"/>
      <c r="N782" s="219"/>
      <c r="O782" s="219"/>
      <c r="P782" s="219"/>
      <c r="Q782" s="219"/>
      <c r="R782" s="219"/>
      <c r="S782" s="219"/>
      <c r="T782" s="219"/>
      <c r="U782" s="219"/>
      <c r="V782" s="219"/>
      <c r="W782" s="219"/>
      <c r="X782" s="219"/>
      <c r="AD782" s="66"/>
      <c r="AE782" s="66"/>
      <c r="AF782" s="66"/>
    </row>
    <row r="783" spans="1:32" s="78" customFormat="1" ht="18" customHeight="1" x14ac:dyDescent="0.2">
      <c r="B783" s="215" t="s">
        <v>112</v>
      </c>
      <c r="C783" s="213"/>
      <c r="D783" s="213"/>
      <c r="E783" s="213"/>
      <c r="F783" s="213"/>
      <c r="G783" s="213"/>
      <c r="H783" s="213"/>
      <c r="I783" s="213"/>
      <c r="J783" s="213"/>
      <c r="K783" s="213"/>
      <c r="L783" s="213"/>
      <c r="M783" s="220"/>
      <c r="N783" s="220"/>
      <c r="O783" s="220"/>
      <c r="P783" s="220"/>
      <c r="Q783" s="220"/>
      <c r="R783" s="220"/>
      <c r="S783" s="220"/>
      <c r="T783" s="220"/>
      <c r="U783" s="220"/>
      <c r="V783" s="220"/>
      <c r="W783" s="220"/>
      <c r="X783" s="220"/>
      <c r="AD783" s="66"/>
      <c r="AE783" s="66"/>
      <c r="AF783" s="66"/>
    </row>
    <row r="784" spans="1:32" s="78" customFormat="1" ht="18" customHeight="1" x14ac:dyDescent="0.2">
      <c r="B784" s="215" t="s">
        <v>77</v>
      </c>
      <c r="C784" s="213"/>
      <c r="D784" s="213"/>
      <c r="E784" s="213"/>
      <c r="F784" s="213"/>
      <c r="G784" s="213"/>
      <c r="H784" s="213"/>
      <c r="I784" s="213"/>
      <c r="J784" s="213"/>
      <c r="K784" s="213"/>
      <c r="L784" s="213"/>
      <c r="M784" s="221"/>
      <c r="N784" s="221"/>
      <c r="O784" s="221"/>
      <c r="P784" s="221"/>
      <c r="Q784" s="221"/>
      <c r="R784" s="221"/>
      <c r="S784" s="221"/>
      <c r="T784" s="221"/>
      <c r="U784" s="221"/>
      <c r="V784" s="221"/>
      <c r="W784" s="221"/>
      <c r="X784" s="221"/>
      <c r="AD784" s="66"/>
      <c r="AE784" s="66"/>
      <c r="AF784" s="66"/>
    </row>
    <row r="785" spans="1:69" s="78" customFormat="1" ht="18" customHeight="1" x14ac:dyDescent="0.2">
      <c r="B785" s="215" t="s">
        <v>113</v>
      </c>
      <c r="C785" s="213"/>
      <c r="D785" s="213"/>
      <c r="E785" s="213"/>
      <c r="F785" s="213"/>
      <c r="G785" s="213"/>
      <c r="H785" s="213"/>
      <c r="I785" s="213"/>
      <c r="J785" s="213"/>
      <c r="K785" s="213"/>
      <c r="L785" s="213"/>
      <c r="M785" s="222"/>
      <c r="N785" s="222"/>
      <c r="O785" s="222"/>
      <c r="P785" s="222"/>
      <c r="Q785" s="222"/>
      <c r="R785" s="223" t="s">
        <v>8</v>
      </c>
      <c r="S785" s="223"/>
      <c r="T785" s="222"/>
      <c r="U785" s="222"/>
      <c r="V785" s="222"/>
      <c r="W785" s="222"/>
      <c r="X785" s="222"/>
      <c r="AD785" s="66"/>
      <c r="AE785" s="66"/>
      <c r="AF785" s="66"/>
    </row>
    <row r="786" spans="1:69" s="78" customFormat="1" ht="9" customHeight="1" x14ac:dyDescent="0.2">
      <c r="B786" s="79"/>
      <c r="C786" s="79"/>
      <c r="D786" s="79"/>
      <c r="E786" s="79"/>
      <c r="F786" s="79"/>
      <c r="G786" s="79"/>
      <c r="H786" s="79"/>
      <c r="I786" s="79"/>
      <c r="J786" s="79"/>
      <c r="K786" s="79"/>
      <c r="L786" s="79"/>
      <c r="M786" s="80"/>
      <c r="N786" s="80"/>
      <c r="O786" s="80"/>
      <c r="P786" s="80"/>
      <c r="Q786" s="80"/>
      <c r="R786" s="81"/>
      <c r="S786" s="81"/>
      <c r="T786" s="80"/>
      <c r="U786" s="80"/>
      <c r="V786" s="80"/>
      <c r="W786" s="80"/>
      <c r="X786" s="80"/>
      <c r="AD786" s="66"/>
      <c r="AE786" s="66"/>
      <c r="AF786" s="66"/>
    </row>
    <row r="787" spans="1:69" s="78" customFormat="1" ht="11.45" customHeight="1" x14ac:dyDescent="0.2">
      <c r="A787" s="82" t="s">
        <v>125</v>
      </c>
      <c r="B787" s="79"/>
      <c r="C787" s="79"/>
      <c r="D787" s="79"/>
      <c r="E787" s="79"/>
      <c r="F787" s="79"/>
      <c r="G787" s="79"/>
      <c r="H787" s="79"/>
      <c r="I787" s="79"/>
      <c r="J787" s="79"/>
      <c r="K787" s="79"/>
      <c r="L787" s="79"/>
      <c r="O787" s="80"/>
      <c r="P787" s="80"/>
      <c r="Q787" s="80"/>
      <c r="R787" s="81"/>
      <c r="S787" s="81"/>
      <c r="T787" s="80"/>
      <c r="U787" s="80"/>
      <c r="V787" s="80"/>
      <c r="W787" s="80"/>
      <c r="X787" s="80"/>
      <c r="AD787" s="66"/>
      <c r="AE787" s="66"/>
      <c r="AF787" s="66"/>
    </row>
    <row r="788" spans="1:69" ht="9" customHeight="1" x14ac:dyDescent="0.2">
      <c r="A788" s="82" t="s">
        <v>126</v>
      </c>
      <c r="B788" s="67"/>
      <c r="C788" s="67"/>
      <c r="D788" s="67"/>
      <c r="E788" s="83"/>
      <c r="F788" s="68"/>
      <c r="G788" s="68"/>
      <c r="H788" s="68"/>
      <c r="I788" s="68"/>
      <c r="J788" s="68"/>
      <c r="K788" s="68"/>
      <c r="L788" s="68"/>
      <c r="M788" s="68"/>
      <c r="N788" s="68"/>
      <c r="O788" s="68"/>
      <c r="P788" s="68"/>
      <c r="Q788" s="68"/>
      <c r="R788" s="68"/>
      <c r="S788" s="68"/>
      <c r="T788" s="68"/>
      <c r="U788" s="68"/>
      <c r="V788" s="68"/>
      <c r="W788" s="68"/>
      <c r="X788" s="68"/>
      <c r="Y788" s="68"/>
      <c r="Z788" s="68"/>
      <c r="AA788" s="68"/>
      <c r="AB788" s="68"/>
    </row>
    <row r="789" spans="1:69" ht="9" customHeight="1" x14ac:dyDescent="0.2">
      <c r="A789" s="67"/>
      <c r="B789" s="67"/>
      <c r="C789" s="67"/>
      <c r="D789" s="67"/>
      <c r="E789" s="83"/>
      <c r="F789" s="68"/>
      <c r="G789" s="68"/>
      <c r="H789" s="68"/>
      <c r="I789" s="68"/>
      <c r="J789" s="68"/>
      <c r="K789" s="68"/>
      <c r="L789" s="68"/>
      <c r="M789" s="68"/>
      <c r="N789" s="68"/>
      <c r="O789" s="68"/>
      <c r="P789" s="68"/>
      <c r="Q789" s="68"/>
      <c r="R789" s="68"/>
      <c r="S789" s="68"/>
      <c r="T789" s="68"/>
      <c r="U789" s="68"/>
      <c r="V789" s="68"/>
      <c r="W789" s="68"/>
      <c r="X789" s="68"/>
      <c r="Y789" s="68"/>
      <c r="Z789" s="68"/>
      <c r="AA789" s="68"/>
      <c r="AB789" s="68"/>
    </row>
    <row r="790" spans="1:69" ht="17.100000000000001" customHeight="1" x14ac:dyDescent="0.2">
      <c r="A790" s="211" t="s">
        <v>47</v>
      </c>
      <c r="B790" s="211"/>
      <c r="C790" s="211"/>
      <c r="D790" s="211"/>
      <c r="E790" s="211"/>
      <c r="F790" s="211"/>
      <c r="G790" s="211"/>
      <c r="H790" s="211"/>
      <c r="I790" s="211"/>
      <c r="J790" s="211"/>
      <c r="K790" s="211"/>
      <c r="L790" s="211"/>
      <c r="M790" s="211"/>
      <c r="N790" s="211"/>
      <c r="O790" s="211"/>
      <c r="P790" s="211"/>
      <c r="Q790" s="211"/>
      <c r="R790" s="211"/>
      <c r="S790" s="211"/>
      <c r="T790" s="211"/>
      <c r="U790" s="211"/>
      <c r="V790" s="211"/>
      <c r="W790" s="211"/>
      <c r="X790" s="211"/>
      <c r="Y790" s="211"/>
      <c r="Z790" s="211"/>
      <c r="AA790" s="211"/>
      <c r="AB790" s="211"/>
    </row>
    <row r="791" spans="1:69" ht="9" customHeight="1" x14ac:dyDescent="0.2"/>
    <row r="792" spans="1:69" ht="18" customHeight="1" x14ac:dyDescent="0.2">
      <c r="A792" s="208">
        <f>Finanzierungsplan!I48</f>
        <v>2026</v>
      </c>
      <c r="B792" s="208"/>
    </row>
    <row r="793" spans="1:69" s="67" customFormat="1" ht="18" customHeight="1" x14ac:dyDescent="0.2">
      <c r="A793" s="209" t="s">
        <v>48</v>
      </c>
      <c r="B793" s="209"/>
      <c r="C793" s="209"/>
      <c r="D793" s="209"/>
      <c r="E793" s="209"/>
      <c r="F793" s="210" t="s">
        <v>81</v>
      </c>
      <c r="G793" s="210"/>
      <c r="H793" s="210"/>
      <c r="I793" s="210"/>
      <c r="J793" s="210"/>
      <c r="K793" s="210" t="s">
        <v>69</v>
      </c>
      <c r="L793" s="210"/>
      <c r="M793" s="210"/>
      <c r="N793" s="210"/>
      <c r="O793" s="210"/>
      <c r="P793" s="210"/>
      <c r="Q793" s="210"/>
      <c r="R793" s="210"/>
      <c r="S793" s="210" t="s">
        <v>70</v>
      </c>
      <c r="T793" s="210"/>
      <c r="U793" s="210"/>
      <c r="V793" s="210"/>
      <c r="W793" s="210"/>
      <c r="X793" s="210" t="s">
        <v>115</v>
      </c>
      <c r="Y793" s="210"/>
      <c r="Z793" s="210"/>
      <c r="AA793" s="210"/>
      <c r="AB793" s="210"/>
      <c r="AC793" s="84"/>
      <c r="AD793" s="66"/>
      <c r="AE793" s="66"/>
      <c r="AF793" s="66"/>
      <c r="AG793" s="85"/>
      <c r="AH793" s="85"/>
      <c r="AI793" s="85"/>
      <c r="AJ793" s="85"/>
      <c r="AK793" s="85"/>
      <c r="AL793" s="85"/>
      <c r="AM793" s="85"/>
      <c r="AN793" s="85"/>
      <c r="AO793" s="85"/>
      <c r="AP793" s="85"/>
      <c r="AQ793" s="85"/>
      <c r="AR793" s="85"/>
      <c r="AS793" s="85"/>
      <c r="AT793" s="86"/>
      <c r="AU793" s="86"/>
      <c r="AV793" s="86"/>
      <c r="AW793" s="86"/>
      <c r="AX793" s="86"/>
      <c r="AY793" s="86"/>
      <c r="AZ793" s="86"/>
      <c r="BA793" s="86"/>
      <c r="BB793" s="86"/>
      <c r="BC793" s="86"/>
      <c r="BD793" s="86"/>
      <c r="BE793" s="86"/>
      <c r="BF793" s="86"/>
      <c r="BG793" s="86"/>
      <c r="BH793" s="86"/>
      <c r="BI793" s="86"/>
      <c r="BJ793" s="86"/>
      <c r="BK793" s="86"/>
      <c r="BL793" s="86"/>
      <c r="BM793" s="86"/>
      <c r="BN793" s="86"/>
      <c r="BO793" s="86"/>
      <c r="BP793" s="86"/>
      <c r="BQ793" s="86"/>
    </row>
    <row r="794" spans="1:69" s="67" customFormat="1" ht="18" customHeight="1" x14ac:dyDescent="0.2">
      <c r="A794" s="209"/>
      <c r="B794" s="209"/>
      <c r="C794" s="209"/>
      <c r="D794" s="209"/>
      <c r="E794" s="209"/>
      <c r="F794" s="210"/>
      <c r="G794" s="210"/>
      <c r="H794" s="210"/>
      <c r="I794" s="210"/>
      <c r="J794" s="210"/>
      <c r="K794" s="210"/>
      <c r="L794" s="210"/>
      <c r="M794" s="210"/>
      <c r="N794" s="210"/>
      <c r="O794" s="210"/>
      <c r="P794" s="210"/>
      <c r="Q794" s="210"/>
      <c r="R794" s="210"/>
      <c r="S794" s="210"/>
      <c r="T794" s="210"/>
      <c r="U794" s="210"/>
      <c r="V794" s="210"/>
      <c r="W794" s="210"/>
      <c r="X794" s="210"/>
      <c r="Y794" s="210"/>
      <c r="Z794" s="210"/>
      <c r="AA794" s="210"/>
      <c r="AB794" s="210"/>
      <c r="AC794" s="84"/>
      <c r="AD794" s="66"/>
      <c r="AE794" s="66"/>
      <c r="AF794" s="66"/>
      <c r="AG794" s="85"/>
      <c r="AH794" s="85"/>
      <c r="AI794" s="85"/>
      <c r="AJ794" s="85"/>
      <c r="AK794" s="85"/>
      <c r="AL794" s="85"/>
      <c r="AM794" s="85"/>
      <c r="AN794" s="85"/>
      <c r="AO794" s="85"/>
      <c r="AP794" s="85"/>
      <c r="AQ794" s="85"/>
      <c r="AR794" s="85"/>
      <c r="AS794" s="85"/>
      <c r="AT794" s="86"/>
      <c r="AU794" s="86"/>
      <c r="AV794" s="86"/>
      <c r="AW794" s="86"/>
      <c r="AX794" s="86"/>
      <c r="AY794" s="86"/>
      <c r="AZ794" s="86"/>
      <c r="BA794" s="86"/>
      <c r="BB794" s="86"/>
      <c r="BC794" s="86"/>
      <c r="BD794" s="86"/>
      <c r="BE794" s="86"/>
      <c r="BF794" s="86"/>
      <c r="BG794" s="86"/>
      <c r="BH794" s="86"/>
      <c r="BI794" s="86"/>
      <c r="BJ794" s="86"/>
      <c r="BK794" s="86"/>
      <c r="BL794" s="86"/>
      <c r="BM794" s="86"/>
      <c r="BN794" s="86"/>
      <c r="BO794" s="86"/>
      <c r="BP794" s="86"/>
      <c r="BQ794" s="86"/>
    </row>
    <row r="795" spans="1:69" s="67" customFormat="1" ht="18" customHeight="1" x14ac:dyDescent="0.2">
      <c r="A795" s="206" t="s">
        <v>54</v>
      </c>
      <c r="B795" s="206"/>
      <c r="C795" s="206"/>
      <c r="D795" s="206"/>
      <c r="E795" s="206"/>
      <c r="F795" s="207"/>
      <c r="G795" s="207"/>
      <c r="H795" s="207"/>
      <c r="I795" s="207"/>
      <c r="J795" s="207"/>
      <c r="K795" s="207"/>
      <c r="L795" s="207"/>
      <c r="M795" s="207"/>
      <c r="N795" s="207"/>
      <c r="O795" s="207"/>
      <c r="P795" s="207"/>
      <c r="Q795" s="207"/>
      <c r="R795" s="207"/>
      <c r="S795" s="207"/>
      <c r="T795" s="207"/>
      <c r="U795" s="207"/>
      <c r="V795" s="207"/>
      <c r="W795" s="207"/>
      <c r="X795" s="204" t="str">
        <f>IF(OR($M$783="",$M$775="",SUM(F795:W795)=0),"",IFERROR(ROUND((F795+K795+S795)*$M$783/$M$775,2),""))</f>
        <v/>
      </c>
      <c r="Y795" s="204"/>
      <c r="Z795" s="204"/>
      <c r="AA795" s="204"/>
      <c r="AB795" s="204"/>
      <c r="AC795" s="87"/>
      <c r="AD795" s="66"/>
      <c r="AE795" s="66"/>
      <c r="AF795" s="66"/>
      <c r="AG795" s="85"/>
      <c r="AH795" s="85"/>
      <c r="AI795" s="85"/>
      <c r="AJ795" s="85"/>
      <c r="AK795" s="88"/>
      <c r="AL795" s="88"/>
      <c r="AM795" s="85"/>
      <c r="AN795" s="85"/>
      <c r="AO795" s="85"/>
      <c r="AP795" s="85"/>
      <c r="AQ795" s="85"/>
      <c r="AR795" s="85"/>
      <c r="AS795" s="85"/>
      <c r="AT795" s="86"/>
      <c r="AU795" s="86"/>
      <c r="AV795" s="86"/>
      <c r="AW795" s="86"/>
      <c r="AX795" s="86"/>
      <c r="AY795" s="86"/>
      <c r="AZ795" s="86"/>
      <c r="BA795" s="86"/>
      <c r="BB795" s="86"/>
      <c r="BC795" s="86"/>
      <c r="BD795" s="86"/>
      <c r="BE795" s="86"/>
      <c r="BF795" s="86"/>
      <c r="BG795" s="86"/>
      <c r="BH795" s="86"/>
      <c r="BI795" s="86"/>
      <c r="BJ795" s="86"/>
      <c r="BK795" s="86"/>
      <c r="BL795" s="86"/>
      <c r="BM795" s="86"/>
      <c r="BN795" s="86"/>
      <c r="BO795" s="86"/>
      <c r="BP795" s="86"/>
      <c r="BQ795" s="86"/>
    </row>
    <row r="796" spans="1:69" s="67" customFormat="1" ht="18" customHeight="1" x14ac:dyDescent="0.2">
      <c r="A796" s="206" t="s">
        <v>55</v>
      </c>
      <c r="B796" s="206"/>
      <c r="C796" s="206"/>
      <c r="D796" s="206"/>
      <c r="E796" s="206"/>
      <c r="F796" s="207"/>
      <c r="G796" s="207"/>
      <c r="H796" s="207"/>
      <c r="I796" s="207"/>
      <c r="J796" s="207"/>
      <c r="K796" s="207"/>
      <c r="L796" s="207"/>
      <c r="M796" s="207"/>
      <c r="N796" s="207"/>
      <c r="O796" s="207"/>
      <c r="P796" s="207"/>
      <c r="Q796" s="207"/>
      <c r="R796" s="207"/>
      <c r="S796" s="207"/>
      <c r="T796" s="207"/>
      <c r="U796" s="207"/>
      <c r="V796" s="207"/>
      <c r="W796" s="207"/>
      <c r="X796" s="204" t="str">
        <f t="shared" ref="X796:X806" si="24">IF(OR($M$783="",$M$775="",SUM(F796:W796)=0),"",IFERROR(ROUND((F796+K796+S796)*$M$783/$M$775,2),""))</f>
        <v/>
      </c>
      <c r="Y796" s="204"/>
      <c r="Z796" s="204"/>
      <c r="AA796" s="204"/>
      <c r="AB796" s="204"/>
      <c r="AC796" s="87"/>
      <c r="AD796" s="66"/>
      <c r="AE796" s="66"/>
      <c r="AF796" s="66"/>
      <c r="AG796" s="85"/>
      <c r="AH796" s="85"/>
      <c r="AI796" s="85"/>
      <c r="AJ796" s="85"/>
      <c r="AK796" s="88"/>
      <c r="AL796" s="88"/>
      <c r="AM796" s="85"/>
      <c r="AN796" s="85"/>
      <c r="AO796" s="85"/>
      <c r="AP796" s="85"/>
      <c r="AQ796" s="85"/>
      <c r="AR796" s="85"/>
      <c r="AS796" s="85"/>
      <c r="AT796" s="86"/>
      <c r="AU796" s="86"/>
      <c r="AV796" s="86"/>
      <c r="AW796" s="86"/>
      <c r="AX796" s="86"/>
      <c r="AY796" s="86"/>
      <c r="AZ796" s="86"/>
      <c r="BA796" s="86"/>
      <c r="BB796" s="86"/>
      <c r="BC796" s="86"/>
      <c r="BD796" s="86"/>
      <c r="BE796" s="86"/>
      <c r="BF796" s="86"/>
      <c r="BG796" s="86"/>
      <c r="BH796" s="86"/>
      <c r="BI796" s="86"/>
      <c r="BJ796" s="86"/>
      <c r="BK796" s="86"/>
      <c r="BL796" s="86"/>
      <c r="BM796" s="86"/>
      <c r="BN796" s="86"/>
      <c r="BO796" s="86"/>
      <c r="BP796" s="86"/>
      <c r="BQ796" s="86"/>
    </row>
    <row r="797" spans="1:69" s="67" customFormat="1" ht="18" customHeight="1" x14ac:dyDescent="0.2">
      <c r="A797" s="206" t="s">
        <v>56</v>
      </c>
      <c r="B797" s="206"/>
      <c r="C797" s="206"/>
      <c r="D797" s="206"/>
      <c r="E797" s="206"/>
      <c r="F797" s="207"/>
      <c r="G797" s="207"/>
      <c r="H797" s="207"/>
      <c r="I797" s="207"/>
      <c r="J797" s="207"/>
      <c r="K797" s="207"/>
      <c r="L797" s="207"/>
      <c r="M797" s="207"/>
      <c r="N797" s="207"/>
      <c r="O797" s="207"/>
      <c r="P797" s="207"/>
      <c r="Q797" s="207"/>
      <c r="R797" s="207"/>
      <c r="S797" s="207"/>
      <c r="T797" s="207"/>
      <c r="U797" s="207"/>
      <c r="V797" s="207"/>
      <c r="W797" s="207"/>
      <c r="X797" s="204" t="str">
        <f t="shared" si="24"/>
        <v/>
      </c>
      <c r="Y797" s="204"/>
      <c r="Z797" s="204"/>
      <c r="AA797" s="204"/>
      <c r="AB797" s="204"/>
      <c r="AC797" s="87"/>
      <c r="AD797" s="66"/>
      <c r="AE797" s="66"/>
      <c r="AF797" s="66"/>
      <c r="AG797" s="85"/>
      <c r="AH797" s="85"/>
      <c r="AI797" s="85"/>
      <c r="AJ797" s="85"/>
      <c r="AK797" s="88"/>
      <c r="AL797" s="88"/>
      <c r="AM797" s="85"/>
      <c r="AN797" s="85"/>
      <c r="AO797" s="85"/>
      <c r="AP797" s="85"/>
      <c r="AQ797" s="85"/>
      <c r="AR797" s="85"/>
      <c r="AS797" s="85"/>
      <c r="AT797" s="86"/>
      <c r="AU797" s="86"/>
      <c r="AV797" s="86"/>
      <c r="AW797" s="86"/>
      <c r="AX797" s="86"/>
      <c r="AY797" s="86"/>
      <c r="AZ797" s="86"/>
      <c r="BA797" s="86"/>
      <c r="BB797" s="86"/>
      <c r="BC797" s="86"/>
      <c r="BD797" s="86"/>
      <c r="BE797" s="86"/>
      <c r="BF797" s="86"/>
      <c r="BG797" s="86"/>
      <c r="BH797" s="86"/>
      <c r="BI797" s="86"/>
      <c r="BJ797" s="86"/>
      <c r="BK797" s="86"/>
      <c r="BL797" s="86"/>
      <c r="BM797" s="86"/>
      <c r="BN797" s="86"/>
      <c r="BO797" s="86"/>
      <c r="BP797" s="86"/>
      <c r="BQ797" s="86"/>
    </row>
    <row r="798" spans="1:69" s="67" customFormat="1" ht="18" customHeight="1" x14ac:dyDescent="0.2">
      <c r="A798" s="206" t="s">
        <v>57</v>
      </c>
      <c r="B798" s="206"/>
      <c r="C798" s="206"/>
      <c r="D798" s="206"/>
      <c r="E798" s="206"/>
      <c r="F798" s="207"/>
      <c r="G798" s="207"/>
      <c r="H798" s="207"/>
      <c r="I798" s="207"/>
      <c r="J798" s="207"/>
      <c r="K798" s="207"/>
      <c r="L798" s="207"/>
      <c r="M798" s="207"/>
      <c r="N798" s="207"/>
      <c r="O798" s="207"/>
      <c r="P798" s="207"/>
      <c r="Q798" s="207"/>
      <c r="R798" s="207"/>
      <c r="S798" s="207"/>
      <c r="T798" s="207"/>
      <c r="U798" s="207"/>
      <c r="V798" s="207"/>
      <c r="W798" s="207"/>
      <c r="X798" s="204" t="str">
        <f t="shared" si="24"/>
        <v/>
      </c>
      <c r="Y798" s="204"/>
      <c r="Z798" s="204"/>
      <c r="AA798" s="204"/>
      <c r="AB798" s="204"/>
      <c r="AC798" s="87"/>
      <c r="AD798" s="66"/>
      <c r="AE798" s="66"/>
      <c r="AF798" s="66"/>
      <c r="AG798" s="85"/>
      <c r="AH798" s="85"/>
      <c r="AI798" s="85"/>
      <c r="AJ798" s="85"/>
      <c r="AK798" s="88"/>
      <c r="AL798" s="88"/>
      <c r="AM798" s="85"/>
      <c r="AN798" s="85"/>
      <c r="AO798" s="85"/>
      <c r="AP798" s="85"/>
      <c r="AQ798" s="85"/>
      <c r="AR798" s="85"/>
      <c r="AS798" s="85"/>
      <c r="AT798" s="86"/>
      <c r="AU798" s="86"/>
      <c r="AV798" s="86"/>
      <c r="AW798" s="86"/>
      <c r="AX798" s="86"/>
      <c r="AY798" s="86"/>
      <c r="AZ798" s="86"/>
      <c r="BA798" s="86"/>
      <c r="BB798" s="86"/>
      <c r="BC798" s="86"/>
      <c r="BD798" s="86"/>
      <c r="BE798" s="86"/>
      <c r="BF798" s="86"/>
      <c r="BG798" s="86"/>
      <c r="BH798" s="86"/>
      <c r="BI798" s="86"/>
      <c r="BJ798" s="86"/>
      <c r="BK798" s="86"/>
      <c r="BL798" s="86"/>
      <c r="BM798" s="86"/>
      <c r="BN798" s="86"/>
      <c r="BO798" s="86"/>
      <c r="BP798" s="86"/>
      <c r="BQ798" s="86"/>
    </row>
    <row r="799" spans="1:69" s="67" customFormat="1" ht="18" customHeight="1" x14ac:dyDescent="0.2">
      <c r="A799" s="206" t="s">
        <v>58</v>
      </c>
      <c r="B799" s="206"/>
      <c r="C799" s="206"/>
      <c r="D799" s="206"/>
      <c r="E799" s="206"/>
      <c r="F799" s="207"/>
      <c r="G799" s="207"/>
      <c r="H799" s="207"/>
      <c r="I799" s="207"/>
      <c r="J799" s="207"/>
      <c r="K799" s="207"/>
      <c r="L799" s="207"/>
      <c r="M799" s="207"/>
      <c r="N799" s="207"/>
      <c r="O799" s="207"/>
      <c r="P799" s="207"/>
      <c r="Q799" s="207"/>
      <c r="R799" s="207"/>
      <c r="S799" s="207"/>
      <c r="T799" s="207"/>
      <c r="U799" s="207"/>
      <c r="V799" s="207"/>
      <c r="W799" s="207"/>
      <c r="X799" s="204" t="str">
        <f t="shared" si="24"/>
        <v/>
      </c>
      <c r="Y799" s="204"/>
      <c r="Z799" s="204"/>
      <c r="AA799" s="204"/>
      <c r="AB799" s="204"/>
      <c r="AC799" s="87"/>
      <c r="AD799" s="66"/>
      <c r="AE799" s="66"/>
      <c r="AF799" s="66"/>
      <c r="AG799" s="85"/>
      <c r="AH799" s="85"/>
      <c r="AI799" s="85"/>
      <c r="AJ799" s="85"/>
      <c r="AK799" s="88"/>
      <c r="AL799" s="88"/>
      <c r="AM799" s="85"/>
      <c r="AN799" s="85"/>
      <c r="AO799" s="85"/>
      <c r="AP799" s="85"/>
      <c r="AQ799" s="85"/>
      <c r="AR799" s="85"/>
      <c r="AS799" s="85"/>
      <c r="AT799" s="86"/>
      <c r="AU799" s="86"/>
      <c r="AV799" s="86"/>
      <c r="AW799" s="86"/>
      <c r="AX799" s="86"/>
      <c r="AY799" s="86"/>
      <c r="AZ799" s="86"/>
      <c r="BA799" s="86"/>
      <c r="BB799" s="86"/>
      <c r="BC799" s="86"/>
      <c r="BD799" s="86"/>
      <c r="BE799" s="86"/>
      <c r="BF799" s="86"/>
      <c r="BG799" s="86"/>
      <c r="BH799" s="86"/>
      <c r="BI799" s="86"/>
      <c r="BJ799" s="86"/>
      <c r="BK799" s="86"/>
      <c r="BL799" s="86"/>
      <c r="BM799" s="86"/>
      <c r="BN799" s="86"/>
      <c r="BO799" s="86"/>
      <c r="BP799" s="86"/>
      <c r="BQ799" s="86"/>
    </row>
    <row r="800" spans="1:69" s="67" customFormat="1" ht="18" customHeight="1" x14ac:dyDescent="0.2">
      <c r="A800" s="206" t="s">
        <v>59</v>
      </c>
      <c r="B800" s="206"/>
      <c r="C800" s="206"/>
      <c r="D800" s="206"/>
      <c r="E800" s="206"/>
      <c r="F800" s="207"/>
      <c r="G800" s="207"/>
      <c r="H800" s="207"/>
      <c r="I800" s="207"/>
      <c r="J800" s="207"/>
      <c r="K800" s="207"/>
      <c r="L800" s="207"/>
      <c r="M800" s="207"/>
      <c r="N800" s="207"/>
      <c r="O800" s="207"/>
      <c r="P800" s="207"/>
      <c r="Q800" s="207"/>
      <c r="R800" s="207"/>
      <c r="S800" s="207"/>
      <c r="T800" s="207"/>
      <c r="U800" s="207"/>
      <c r="V800" s="207"/>
      <c r="W800" s="207"/>
      <c r="X800" s="204" t="str">
        <f t="shared" si="24"/>
        <v/>
      </c>
      <c r="Y800" s="204"/>
      <c r="Z800" s="204"/>
      <c r="AA800" s="204"/>
      <c r="AB800" s="204"/>
      <c r="AC800" s="87"/>
      <c r="AD800" s="66"/>
      <c r="AE800" s="66"/>
      <c r="AF800" s="66"/>
      <c r="AG800" s="85"/>
      <c r="AH800" s="85"/>
      <c r="AI800" s="85"/>
      <c r="AJ800" s="85"/>
      <c r="AK800" s="88"/>
      <c r="AL800" s="88"/>
      <c r="AM800" s="85"/>
      <c r="AN800" s="85"/>
      <c r="AO800" s="85"/>
      <c r="AP800" s="85"/>
      <c r="AQ800" s="85"/>
      <c r="AR800" s="85"/>
      <c r="AS800" s="85"/>
      <c r="AT800" s="86"/>
      <c r="AU800" s="86"/>
      <c r="AV800" s="86"/>
      <c r="AW800" s="86"/>
      <c r="AX800" s="86"/>
      <c r="AY800" s="86"/>
      <c r="AZ800" s="86"/>
      <c r="BA800" s="86"/>
      <c r="BB800" s="86"/>
      <c r="BC800" s="86"/>
      <c r="BD800" s="86"/>
      <c r="BE800" s="86"/>
      <c r="BF800" s="86"/>
      <c r="BG800" s="86"/>
      <c r="BH800" s="86"/>
      <c r="BI800" s="86"/>
      <c r="BJ800" s="86"/>
      <c r="BK800" s="86"/>
      <c r="BL800" s="86"/>
      <c r="BM800" s="86"/>
      <c r="BN800" s="86"/>
      <c r="BO800" s="86"/>
      <c r="BP800" s="86"/>
      <c r="BQ800" s="86"/>
    </row>
    <row r="801" spans="1:69" s="67" customFormat="1" ht="18" customHeight="1" x14ac:dyDescent="0.2">
      <c r="A801" s="206" t="s">
        <v>60</v>
      </c>
      <c r="B801" s="206"/>
      <c r="C801" s="206"/>
      <c r="D801" s="206"/>
      <c r="E801" s="206"/>
      <c r="F801" s="207"/>
      <c r="G801" s="207"/>
      <c r="H801" s="207"/>
      <c r="I801" s="207"/>
      <c r="J801" s="207"/>
      <c r="K801" s="207"/>
      <c r="L801" s="207"/>
      <c r="M801" s="207"/>
      <c r="N801" s="207"/>
      <c r="O801" s="207"/>
      <c r="P801" s="207"/>
      <c r="Q801" s="207"/>
      <c r="R801" s="207"/>
      <c r="S801" s="207"/>
      <c r="T801" s="207"/>
      <c r="U801" s="207"/>
      <c r="V801" s="207"/>
      <c r="W801" s="207"/>
      <c r="X801" s="204" t="str">
        <f t="shared" si="24"/>
        <v/>
      </c>
      <c r="Y801" s="204"/>
      <c r="Z801" s="204"/>
      <c r="AA801" s="204"/>
      <c r="AB801" s="204"/>
      <c r="AC801" s="87"/>
      <c r="AD801" s="66"/>
      <c r="AE801" s="66"/>
      <c r="AF801" s="66"/>
      <c r="AG801" s="85"/>
      <c r="AH801" s="85"/>
      <c r="AI801" s="85"/>
      <c r="AJ801" s="85"/>
      <c r="AK801" s="88"/>
      <c r="AL801" s="88"/>
      <c r="AM801" s="85"/>
      <c r="AN801" s="85"/>
      <c r="AO801" s="85"/>
      <c r="AP801" s="85"/>
      <c r="AQ801" s="85"/>
      <c r="AR801" s="85"/>
      <c r="AS801" s="85"/>
      <c r="AT801" s="86"/>
      <c r="AU801" s="86"/>
      <c r="AV801" s="86"/>
      <c r="AW801" s="86"/>
      <c r="AX801" s="86"/>
      <c r="AY801" s="86"/>
      <c r="AZ801" s="86"/>
      <c r="BA801" s="86"/>
      <c r="BB801" s="86"/>
      <c r="BC801" s="86"/>
      <c r="BD801" s="86"/>
      <c r="BE801" s="86"/>
      <c r="BF801" s="86"/>
      <c r="BG801" s="86"/>
      <c r="BH801" s="86"/>
      <c r="BI801" s="86"/>
      <c r="BJ801" s="86"/>
      <c r="BK801" s="86"/>
      <c r="BL801" s="86"/>
      <c r="BM801" s="86"/>
      <c r="BN801" s="86"/>
      <c r="BO801" s="86"/>
      <c r="BP801" s="86"/>
      <c r="BQ801" s="86"/>
    </row>
    <row r="802" spans="1:69" s="67" customFormat="1" ht="18" customHeight="1" x14ac:dyDescent="0.2">
      <c r="A802" s="206" t="s">
        <v>61</v>
      </c>
      <c r="B802" s="206"/>
      <c r="C802" s="206"/>
      <c r="D802" s="206"/>
      <c r="E802" s="206"/>
      <c r="F802" s="207"/>
      <c r="G802" s="207"/>
      <c r="H802" s="207"/>
      <c r="I802" s="207"/>
      <c r="J802" s="207"/>
      <c r="K802" s="207"/>
      <c r="L802" s="207"/>
      <c r="M802" s="207"/>
      <c r="N802" s="207"/>
      <c r="O802" s="207"/>
      <c r="P802" s="207"/>
      <c r="Q802" s="207"/>
      <c r="R802" s="207"/>
      <c r="S802" s="207"/>
      <c r="T802" s="207"/>
      <c r="U802" s="207"/>
      <c r="V802" s="207"/>
      <c r="W802" s="207"/>
      <c r="X802" s="204" t="str">
        <f t="shared" si="24"/>
        <v/>
      </c>
      <c r="Y802" s="204"/>
      <c r="Z802" s="204"/>
      <c r="AA802" s="204"/>
      <c r="AB802" s="204"/>
      <c r="AC802" s="87"/>
      <c r="AD802" s="66"/>
      <c r="AE802" s="66"/>
      <c r="AF802" s="66"/>
      <c r="AG802" s="85"/>
      <c r="AH802" s="85"/>
      <c r="AI802" s="85"/>
      <c r="AJ802" s="85"/>
      <c r="AK802" s="88"/>
      <c r="AL802" s="88"/>
      <c r="AM802" s="85"/>
      <c r="AN802" s="85"/>
      <c r="AO802" s="85"/>
      <c r="AP802" s="85"/>
      <c r="AQ802" s="85"/>
      <c r="AR802" s="85"/>
      <c r="AS802" s="85"/>
      <c r="AT802" s="86"/>
      <c r="AU802" s="86"/>
      <c r="AV802" s="86"/>
      <c r="AW802" s="86"/>
      <c r="AX802" s="86"/>
      <c r="AY802" s="86"/>
      <c r="AZ802" s="86"/>
      <c r="BA802" s="86"/>
      <c r="BB802" s="86"/>
      <c r="BC802" s="86"/>
      <c r="BD802" s="86"/>
      <c r="BE802" s="86"/>
      <c r="BF802" s="86"/>
      <c r="BG802" s="86"/>
      <c r="BH802" s="86"/>
      <c r="BI802" s="86"/>
      <c r="BJ802" s="86"/>
      <c r="BK802" s="86"/>
      <c r="BL802" s="86"/>
      <c r="BM802" s="86"/>
      <c r="BN802" s="86"/>
      <c r="BO802" s="86"/>
      <c r="BP802" s="86"/>
      <c r="BQ802" s="86"/>
    </row>
    <row r="803" spans="1:69" s="67" customFormat="1" ht="18" customHeight="1" x14ac:dyDescent="0.2">
      <c r="A803" s="206" t="s">
        <v>62</v>
      </c>
      <c r="B803" s="206"/>
      <c r="C803" s="206"/>
      <c r="D803" s="206"/>
      <c r="E803" s="206"/>
      <c r="F803" s="207"/>
      <c r="G803" s="207"/>
      <c r="H803" s="207"/>
      <c r="I803" s="207"/>
      <c r="J803" s="207"/>
      <c r="K803" s="207"/>
      <c r="L803" s="207"/>
      <c r="M803" s="207"/>
      <c r="N803" s="207"/>
      <c r="O803" s="207"/>
      <c r="P803" s="207"/>
      <c r="Q803" s="207"/>
      <c r="R803" s="207"/>
      <c r="S803" s="207"/>
      <c r="T803" s="207"/>
      <c r="U803" s="207"/>
      <c r="V803" s="207"/>
      <c r="W803" s="207"/>
      <c r="X803" s="204" t="str">
        <f t="shared" si="24"/>
        <v/>
      </c>
      <c r="Y803" s="204"/>
      <c r="Z803" s="204"/>
      <c r="AA803" s="204"/>
      <c r="AB803" s="204"/>
      <c r="AC803" s="87"/>
      <c r="AD803" s="66"/>
      <c r="AE803" s="66"/>
      <c r="AF803" s="66"/>
      <c r="AG803" s="85"/>
      <c r="AH803" s="85"/>
      <c r="AI803" s="85"/>
      <c r="AJ803" s="85"/>
      <c r="AK803" s="88"/>
      <c r="AL803" s="88"/>
      <c r="AM803" s="85"/>
      <c r="AN803" s="85"/>
      <c r="AO803" s="85"/>
      <c r="AP803" s="85"/>
      <c r="AQ803" s="85"/>
      <c r="AR803" s="85"/>
      <c r="AS803" s="85"/>
      <c r="AT803" s="86"/>
      <c r="AU803" s="86"/>
      <c r="AV803" s="86"/>
      <c r="AW803" s="86"/>
      <c r="AX803" s="86"/>
      <c r="AY803" s="86"/>
      <c r="AZ803" s="86"/>
      <c r="BA803" s="86"/>
      <c r="BB803" s="86"/>
      <c r="BC803" s="86"/>
      <c r="BD803" s="86"/>
      <c r="BE803" s="86"/>
      <c r="BF803" s="86"/>
      <c r="BG803" s="86"/>
      <c r="BH803" s="86"/>
      <c r="BI803" s="86"/>
      <c r="BJ803" s="86"/>
      <c r="BK803" s="86"/>
      <c r="BL803" s="86"/>
      <c r="BM803" s="86"/>
      <c r="BN803" s="86"/>
      <c r="BO803" s="86"/>
      <c r="BP803" s="86"/>
      <c r="BQ803" s="86"/>
    </row>
    <row r="804" spans="1:69" s="67" customFormat="1" ht="18" customHeight="1" x14ac:dyDescent="0.2">
      <c r="A804" s="206" t="s">
        <v>63</v>
      </c>
      <c r="B804" s="206"/>
      <c r="C804" s="206"/>
      <c r="D804" s="206"/>
      <c r="E804" s="206"/>
      <c r="F804" s="207"/>
      <c r="G804" s="207"/>
      <c r="H804" s="207"/>
      <c r="I804" s="207"/>
      <c r="J804" s="207"/>
      <c r="K804" s="207"/>
      <c r="L804" s="207"/>
      <c r="M804" s="207"/>
      <c r="N804" s="207"/>
      <c r="O804" s="207"/>
      <c r="P804" s="207"/>
      <c r="Q804" s="207"/>
      <c r="R804" s="207"/>
      <c r="S804" s="207"/>
      <c r="T804" s="207"/>
      <c r="U804" s="207"/>
      <c r="V804" s="207"/>
      <c r="W804" s="207"/>
      <c r="X804" s="204" t="str">
        <f t="shared" si="24"/>
        <v/>
      </c>
      <c r="Y804" s="204"/>
      <c r="Z804" s="204"/>
      <c r="AA804" s="204"/>
      <c r="AB804" s="204"/>
      <c r="AC804" s="87"/>
      <c r="AD804" s="66"/>
      <c r="AE804" s="66"/>
      <c r="AF804" s="66"/>
      <c r="AG804" s="85"/>
      <c r="AH804" s="85"/>
      <c r="AI804" s="85"/>
      <c r="AJ804" s="85"/>
      <c r="AK804" s="88"/>
      <c r="AL804" s="88"/>
      <c r="AM804" s="85"/>
      <c r="AN804" s="85"/>
      <c r="AO804" s="85"/>
      <c r="AP804" s="85"/>
      <c r="AQ804" s="85"/>
      <c r="AR804" s="85"/>
      <c r="AS804" s="85"/>
      <c r="AT804" s="86"/>
      <c r="AU804" s="86"/>
      <c r="AV804" s="86"/>
      <c r="AW804" s="86"/>
      <c r="AX804" s="86"/>
      <c r="AY804" s="86"/>
      <c r="AZ804" s="86"/>
      <c r="BA804" s="86"/>
      <c r="BB804" s="86"/>
      <c r="BC804" s="86"/>
      <c r="BD804" s="86"/>
      <c r="BE804" s="86"/>
      <c r="BF804" s="86"/>
      <c r="BG804" s="86"/>
      <c r="BH804" s="86"/>
      <c r="BI804" s="86"/>
      <c r="BJ804" s="86"/>
      <c r="BK804" s="86"/>
      <c r="BL804" s="86"/>
      <c r="BM804" s="86"/>
      <c r="BN804" s="86"/>
      <c r="BO804" s="86"/>
      <c r="BP804" s="86"/>
      <c r="BQ804" s="86"/>
    </row>
    <row r="805" spans="1:69" s="67" customFormat="1" ht="18" customHeight="1" x14ac:dyDescent="0.2">
      <c r="A805" s="206" t="s">
        <v>64</v>
      </c>
      <c r="B805" s="206"/>
      <c r="C805" s="206"/>
      <c r="D805" s="206"/>
      <c r="E805" s="206"/>
      <c r="F805" s="207"/>
      <c r="G805" s="207"/>
      <c r="H805" s="207"/>
      <c r="I805" s="207"/>
      <c r="J805" s="207"/>
      <c r="K805" s="207"/>
      <c r="L805" s="207"/>
      <c r="M805" s="207"/>
      <c r="N805" s="207"/>
      <c r="O805" s="207"/>
      <c r="P805" s="207"/>
      <c r="Q805" s="207"/>
      <c r="R805" s="207"/>
      <c r="S805" s="207"/>
      <c r="T805" s="207"/>
      <c r="U805" s="207"/>
      <c r="V805" s="207"/>
      <c r="W805" s="207"/>
      <c r="X805" s="204" t="str">
        <f t="shared" si="24"/>
        <v/>
      </c>
      <c r="Y805" s="204"/>
      <c r="Z805" s="204"/>
      <c r="AA805" s="204"/>
      <c r="AB805" s="204"/>
      <c r="AC805" s="87"/>
      <c r="AD805" s="66"/>
      <c r="AE805" s="66"/>
      <c r="AF805" s="66"/>
      <c r="AG805" s="85"/>
      <c r="AH805" s="85"/>
      <c r="AI805" s="85"/>
      <c r="AJ805" s="85"/>
      <c r="AK805" s="88"/>
      <c r="AL805" s="88"/>
      <c r="AM805" s="85"/>
      <c r="AN805" s="85"/>
      <c r="AO805" s="85"/>
      <c r="AP805" s="85"/>
      <c r="AQ805" s="85"/>
      <c r="AR805" s="85"/>
      <c r="AS805" s="85"/>
      <c r="AT805" s="86"/>
      <c r="AU805" s="86"/>
      <c r="AV805" s="86"/>
      <c r="AW805" s="86"/>
      <c r="AX805" s="86"/>
      <c r="AY805" s="86"/>
      <c r="AZ805" s="86"/>
      <c r="BA805" s="86"/>
      <c r="BB805" s="86"/>
      <c r="BC805" s="86"/>
      <c r="BD805" s="86"/>
      <c r="BE805" s="86"/>
      <c r="BF805" s="86"/>
      <c r="BG805" s="86"/>
      <c r="BH805" s="86"/>
      <c r="BI805" s="86"/>
      <c r="BJ805" s="86"/>
      <c r="BK805" s="86"/>
      <c r="BL805" s="86"/>
      <c r="BM805" s="86"/>
      <c r="BN805" s="86"/>
      <c r="BO805" s="86"/>
      <c r="BP805" s="86"/>
      <c r="BQ805" s="86"/>
    </row>
    <row r="806" spans="1:69" s="67" customFormat="1" ht="18" customHeight="1" x14ac:dyDescent="0.2">
      <c r="A806" s="206" t="s">
        <v>65</v>
      </c>
      <c r="B806" s="206"/>
      <c r="C806" s="206"/>
      <c r="D806" s="206"/>
      <c r="E806" s="206"/>
      <c r="F806" s="207"/>
      <c r="G806" s="207"/>
      <c r="H806" s="207"/>
      <c r="I806" s="207"/>
      <c r="J806" s="207"/>
      <c r="K806" s="207"/>
      <c r="L806" s="207"/>
      <c r="M806" s="207"/>
      <c r="N806" s="207"/>
      <c r="O806" s="207"/>
      <c r="P806" s="207"/>
      <c r="Q806" s="207"/>
      <c r="R806" s="207"/>
      <c r="S806" s="207"/>
      <c r="T806" s="207"/>
      <c r="U806" s="207"/>
      <c r="V806" s="207"/>
      <c r="W806" s="207"/>
      <c r="X806" s="204" t="str">
        <f t="shared" si="24"/>
        <v/>
      </c>
      <c r="Y806" s="204"/>
      <c r="Z806" s="204"/>
      <c r="AA806" s="204"/>
      <c r="AB806" s="204"/>
      <c r="AC806" s="87"/>
      <c r="AD806" s="66"/>
      <c r="AE806" s="66"/>
      <c r="AF806" s="66"/>
      <c r="AG806" s="85"/>
      <c r="AH806" s="85"/>
      <c r="AI806" s="85"/>
      <c r="AJ806" s="85"/>
      <c r="AK806" s="88"/>
      <c r="AL806" s="88"/>
      <c r="AM806" s="85"/>
      <c r="AN806" s="85"/>
      <c r="AO806" s="85"/>
      <c r="AP806" s="85"/>
      <c r="AQ806" s="85"/>
      <c r="AR806" s="85"/>
      <c r="AS806" s="85"/>
      <c r="AT806" s="86"/>
      <c r="AU806" s="86"/>
      <c r="AV806" s="86"/>
      <c r="AW806" s="86"/>
      <c r="AX806" s="86"/>
      <c r="AY806" s="86"/>
      <c r="AZ806" s="86"/>
      <c r="BA806" s="86"/>
      <c r="BB806" s="86"/>
      <c r="BC806" s="86"/>
      <c r="BD806" s="86"/>
      <c r="BE806" s="86"/>
      <c r="BF806" s="86"/>
      <c r="BG806" s="86"/>
      <c r="BH806" s="86"/>
      <c r="BI806" s="86"/>
      <c r="BJ806" s="86"/>
      <c r="BK806" s="86"/>
      <c r="BL806" s="86"/>
      <c r="BM806" s="86"/>
      <c r="BN806" s="86"/>
      <c r="BO806" s="86"/>
      <c r="BP806" s="86"/>
      <c r="BQ806" s="86"/>
    </row>
    <row r="807" spans="1:69" s="67" customFormat="1" ht="18" customHeight="1" x14ac:dyDescent="0.2">
      <c r="A807" s="203" t="s">
        <v>66</v>
      </c>
      <c r="B807" s="203"/>
      <c r="C807" s="203"/>
      <c r="D807" s="203"/>
      <c r="E807" s="203"/>
      <c r="F807" s="203"/>
      <c r="G807" s="203"/>
      <c r="H807" s="203"/>
      <c r="I807" s="203"/>
      <c r="J807" s="203"/>
      <c r="K807" s="203"/>
      <c r="L807" s="203"/>
      <c r="M807" s="203"/>
      <c r="N807" s="203"/>
      <c r="O807" s="203"/>
      <c r="P807" s="203"/>
      <c r="Q807" s="203"/>
      <c r="R807" s="203"/>
      <c r="S807" s="203"/>
      <c r="T807" s="203"/>
      <c r="U807" s="203"/>
      <c r="V807" s="203"/>
      <c r="W807" s="203"/>
      <c r="X807" s="204" t="str">
        <f>IF(SUM(X795:AB806)=0,"",SUM(X795:AB806))</f>
        <v/>
      </c>
      <c r="Y807" s="204"/>
      <c r="Z807" s="204"/>
      <c r="AA807" s="204"/>
      <c r="AB807" s="204"/>
      <c r="AC807" s="89"/>
      <c r="AD807" s="66"/>
      <c r="AE807" s="66"/>
      <c r="AF807" s="66"/>
      <c r="AK807" s="90"/>
      <c r="AL807" s="90"/>
      <c r="AM807" s="90"/>
      <c r="AN807" s="90"/>
    </row>
    <row r="808" spans="1:69" s="67" customFormat="1" ht="18" customHeight="1" x14ac:dyDescent="0.2">
      <c r="A808" s="203" t="s">
        <v>87</v>
      </c>
      <c r="B808" s="203"/>
      <c r="C808" s="203"/>
      <c r="D808" s="203"/>
      <c r="E808" s="203"/>
      <c r="F808" s="203"/>
      <c r="G808" s="203"/>
      <c r="H808" s="203"/>
      <c r="I808" s="203"/>
      <c r="J808" s="203"/>
      <c r="K808" s="203"/>
      <c r="L808" s="203"/>
      <c r="M808" s="203"/>
      <c r="N808" s="203"/>
      <c r="O808" s="203"/>
      <c r="P808" s="203"/>
      <c r="Q808" s="203"/>
      <c r="R808" s="203"/>
      <c r="S808" s="203"/>
      <c r="T808" s="203"/>
      <c r="U808" s="203"/>
      <c r="V808" s="203"/>
      <c r="W808" s="203"/>
      <c r="X808" s="204" t="str">
        <f>IFERROR(ROUND(X807*0.22,2),"")</f>
        <v/>
      </c>
      <c r="Y808" s="204"/>
      <c r="Z808" s="204"/>
      <c r="AA808" s="204"/>
      <c r="AB808" s="204"/>
      <c r="AC808" s="89"/>
      <c r="AD808" s="66"/>
      <c r="AE808" s="66"/>
      <c r="AF808" s="66"/>
      <c r="AG808" s="90"/>
      <c r="AH808" s="90"/>
      <c r="AI808" s="90"/>
      <c r="AJ808" s="90"/>
    </row>
    <row r="809" spans="1:69" s="67" customFormat="1" ht="18" customHeight="1" x14ac:dyDescent="0.2">
      <c r="A809" s="203" t="s">
        <v>67</v>
      </c>
      <c r="B809" s="203"/>
      <c r="C809" s="203"/>
      <c r="D809" s="203"/>
      <c r="E809" s="203"/>
      <c r="F809" s="203"/>
      <c r="G809" s="203"/>
      <c r="H809" s="203"/>
      <c r="I809" s="203"/>
      <c r="J809" s="203"/>
      <c r="K809" s="203"/>
      <c r="L809" s="203"/>
      <c r="M809" s="203"/>
      <c r="N809" s="203"/>
      <c r="O809" s="203"/>
      <c r="P809" s="203"/>
      <c r="Q809" s="203"/>
      <c r="R809" s="203"/>
      <c r="S809" s="203"/>
      <c r="T809" s="203"/>
      <c r="U809" s="203"/>
      <c r="V809" s="203"/>
      <c r="W809" s="203"/>
      <c r="X809" s="204" t="str">
        <f>IFERROR(ROUND(X807*0.01,2),"")</f>
        <v/>
      </c>
      <c r="Y809" s="204"/>
      <c r="Z809" s="204"/>
      <c r="AA809" s="204"/>
      <c r="AB809" s="204"/>
      <c r="AC809" s="89"/>
      <c r="AD809" s="66"/>
      <c r="AE809" s="66"/>
      <c r="AF809" s="66"/>
      <c r="AG809" s="90"/>
      <c r="AH809" s="90"/>
      <c r="AI809" s="90"/>
      <c r="AJ809" s="90"/>
      <c r="AK809" s="90"/>
      <c r="AL809" s="90"/>
      <c r="AM809" s="90"/>
      <c r="AN809" s="90"/>
      <c r="AO809" s="90"/>
    </row>
    <row r="810" spans="1:69" s="67" customFormat="1" ht="18" customHeight="1" x14ac:dyDescent="0.2">
      <c r="A810" s="203" t="s">
        <v>33</v>
      </c>
      <c r="B810" s="203"/>
      <c r="C810" s="203"/>
      <c r="D810" s="203"/>
      <c r="E810" s="203"/>
      <c r="F810" s="203"/>
      <c r="G810" s="203"/>
      <c r="H810" s="203"/>
      <c r="I810" s="203"/>
      <c r="J810" s="203"/>
      <c r="K810" s="203"/>
      <c r="L810" s="203"/>
      <c r="M810" s="203"/>
      <c r="N810" s="203"/>
      <c r="O810" s="203"/>
      <c r="P810" s="203"/>
      <c r="Q810" s="203"/>
      <c r="R810" s="203"/>
      <c r="S810" s="203"/>
      <c r="T810" s="203"/>
      <c r="U810" s="203"/>
      <c r="V810" s="203"/>
      <c r="W810" s="203"/>
      <c r="X810" s="204" t="str">
        <f>IF(SUM(X807:AB809)=0,"",SUM(X807:AB809))</f>
        <v/>
      </c>
      <c r="Y810" s="204"/>
      <c r="Z810" s="204"/>
      <c r="AA810" s="204"/>
      <c r="AB810" s="204"/>
      <c r="AC810" s="89"/>
      <c r="AD810" s="66"/>
      <c r="AE810" s="66"/>
      <c r="AF810" s="66"/>
      <c r="AG810" s="90"/>
      <c r="AH810" s="90"/>
      <c r="AI810" s="90"/>
      <c r="AJ810" s="90"/>
      <c r="AK810" s="90"/>
      <c r="AL810" s="90"/>
      <c r="AM810" s="90"/>
      <c r="AN810" s="90"/>
      <c r="AO810" s="90"/>
    </row>
    <row r="811" spans="1:69" s="67" customFormat="1" ht="9" customHeight="1" x14ac:dyDescent="0.2">
      <c r="N811" s="94"/>
      <c r="O811" s="89"/>
      <c r="P811" s="89"/>
      <c r="Q811" s="89"/>
      <c r="R811" s="89"/>
      <c r="S811" s="95"/>
      <c r="T811" s="95"/>
      <c r="U811" s="95"/>
      <c r="V811" s="95"/>
      <c r="W811" s="95"/>
      <c r="X811" s="95"/>
      <c r="Y811" s="95"/>
      <c r="Z811" s="95"/>
      <c r="AA811" s="90"/>
      <c r="AB811" s="90"/>
      <c r="AC811" s="89"/>
      <c r="AD811" s="66"/>
      <c r="AE811" s="66"/>
      <c r="AF811" s="66"/>
      <c r="AG811" s="90"/>
      <c r="AH811" s="90"/>
      <c r="AI811" s="90"/>
      <c r="AJ811" s="90"/>
      <c r="AK811" s="90"/>
      <c r="AL811" s="90"/>
      <c r="AM811" s="90"/>
      <c r="AN811" s="90"/>
      <c r="AO811" s="90"/>
    </row>
    <row r="812" spans="1:69" ht="15" customHeight="1" x14ac:dyDescent="0.2">
      <c r="A812" s="92" t="s">
        <v>71</v>
      </c>
      <c r="B812" s="82"/>
      <c r="C812" s="82"/>
      <c r="D812" s="82"/>
      <c r="E812" s="82"/>
      <c r="F812" s="82"/>
      <c r="G812" s="82"/>
      <c r="H812" s="82"/>
      <c r="I812" s="82"/>
      <c r="J812" s="82"/>
      <c r="K812" s="82"/>
      <c r="L812" s="82"/>
      <c r="M812" s="82"/>
      <c r="N812" s="82"/>
      <c r="O812" s="82"/>
      <c r="P812" s="82"/>
      <c r="R812" s="82"/>
      <c r="T812" s="82"/>
      <c r="V812" s="82"/>
      <c r="W812" s="82"/>
      <c r="X812" s="82"/>
      <c r="Y812" s="82"/>
      <c r="Z812" s="82"/>
      <c r="AA812" s="82"/>
      <c r="AB812" s="93" t="s">
        <v>76</v>
      </c>
      <c r="AC812" s="82"/>
      <c r="AD812" s="82"/>
    </row>
    <row r="813" spans="1:69" ht="9" customHeight="1" x14ac:dyDescent="0.2">
      <c r="A813" s="82"/>
      <c r="B813" s="82"/>
      <c r="C813" s="82"/>
      <c r="D813" s="82"/>
      <c r="E813" s="82"/>
      <c r="F813" s="82"/>
      <c r="G813" s="82"/>
      <c r="H813" s="82"/>
      <c r="I813" s="82"/>
      <c r="J813" s="82"/>
      <c r="K813" s="82"/>
      <c r="L813" s="82"/>
      <c r="M813" s="82"/>
      <c r="N813" s="82"/>
      <c r="O813" s="82"/>
      <c r="P813" s="82"/>
      <c r="Q813" s="82"/>
      <c r="R813" s="82"/>
      <c r="T813" s="82"/>
      <c r="V813" s="82"/>
      <c r="W813" s="82"/>
      <c r="X813" s="82"/>
      <c r="Y813" s="82"/>
      <c r="Z813" s="82"/>
      <c r="AA813" s="82"/>
      <c r="AB813" s="82"/>
      <c r="AC813" s="82"/>
      <c r="AD813" s="82"/>
    </row>
    <row r="814" spans="1:69" ht="18" customHeight="1" x14ac:dyDescent="0.2">
      <c r="A814" s="208">
        <f>Finanzierungsplan!N48</f>
        <v>2027</v>
      </c>
      <c r="B814" s="208"/>
    </row>
    <row r="815" spans="1:69" s="67" customFormat="1" ht="18" customHeight="1" x14ac:dyDescent="0.2">
      <c r="A815" s="209" t="s">
        <v>48</v>
      </c>
      <c r="B815" s="209"/>
      <c r="C815" s="209"/>
      <c r="D815" s="209"/>
      <c r="E815" s="209"/>
      <c r="F815" s="210" t="s">
        <v>81</v>
      </c>
      <c r="G815" s="210"/>
      <c r="H815" s="210"/>
      <c r="I815" s="210"/>
      <c r="J815" s="210"/>
      <c r="K815" s="210" t="s">
        <v>69</v>
      </c>
      <c r="L815" s="210"/>
      <c r="M815" s="210"/>
      <c r="N815" s="210"/>
      <c r="O815" s="210"/>
      <c r="P815" s="210"/>
      <c r="Q815" s="210"/>
      <c r="R815" s="210"/>
      <c r="S815" s="210" t="s">
        <v>70</v>
      </c>
      <c r="T815" s="210"/>
      <c r="U815" s="210"/>
      <c r="V815" s="210"/>
      <c r="W815" s="210"/>
      <c r="X815" s="210" t="s">
        <v>115</v>
      </c>
      <c r="Y815" s="210"/>
      <c r="Z815" s="210"/>
      <c r="AA815" s="210"/>
      <c r="AB815" s="210"/>
      <c r="AC815" s="84"/>
      <c r="AD815" s="66"/>
      <c r="AE815" s="66"/>
      <c r="AF815" s="66"/>
      <c r="AG815" s="85"/>
      <c r="AH815" s="85"/>
      <c r="AI815" s="85"/>
      <c r="AJ815" s="85"/>
      <c r="AK815" s="85"/>
      <c r="AL815" s="85"/>
      <c r="AM815" s="85"/>
      <c r="AN815" s="85"/>
      <c r="AO815" s="85"/>
      <c r="AP815" s="85"/>
      <c r="AQ815" s="85"/>
      <c r="AR815" s="85"/>
      <c r="AS815" s="85"/>
      <c r="AT815" s="86"/>
      <c r="AU815" s="86"/>
      <c r="AV815" s="86"/>
      <c r="AW815" s="86"/>
      <c r="AX815" s="86"/>
      <c r="AY815" s="86"/>
      <c r="AZ815" s="86"/>
      <c r="BA815" s="86"/>
      <c r="BB815" s="86"/>
      <c r="BC815" s="86"/>
      <c r="BD815" s="86"/>
      <c r="BE815" s="86"/>
      <c r="BF815" s="86"/>
      <c r="BG815" s="86"/>
      <c r="BH815" s="86"/>
      <c r="BI815" s="86"/>
      <c r="BJ815" s="86"/>
      <c r="BK815" s="86"/>
      <c r="BL815" s="86"/>
      <c r="BM815" s="86"/>
      <c r="BN815" s="86"/>
      <c r="BO815" s="86"/>
      <c r="BP815" s="86"/>
      <c r="BQ815" s="86"/>
    </row>
    <row r="816" spans="1:69" s="67" customFormat="1" ht="18" customHeight="1" x14ac:dyDescent="0.2">
      <c r="A816" s="209"/>
      <c r="B816" s="209"/>
      <c r="C816" s="209"/>
      <c r="D816" s="209"/>
      <c r="E816" s="209"/>
      <c r="F816" s="210"/>
      <c r="G816" s="210"/>
      <c r="H816" s="210"/>
      <c r="I816" s="210"/>
      <c r="J816" s="210"/>
      <c r="K816" s="210"/>
      <c r="L816" s="210"/>
      <c r="M816" s="210"/>
      <c r="N816" s="210"/>
      <c r="O816" s="210"/>
      <c r="P816" s="210"/>
      <c r="Q816" s="210"/>
      <c r="R816" s="210"/>
      <c r="S816" s="210"/>
      <c r="T816" s="210"/>
      <c r="U816" s="210"/>
      <c r="V816" s="210"/>
      <c r="W816" s="210"/>
      <c r="X816" s="210"/>
      <c r="Y816" s="210"/>
      <c r="Z816" s="210"/>
      <c r="AA816" s="210"/>
      <c r="AB816" s="210"/>
      <c r="AC816" s="84"/>
      <c r="AD816" s="66"/>
      <c r="AE816" s="66"/>
      <c r="AF816" s="66"/>
      <c r="AG816" s="85"/>
      <c r="AH816" s="85"/>
      <c r="AI816" s="85"/>
      <c r="AJ816" s="85"/>
      <c r="AK816" s="85"/>
      <c r="AL816" s="85"/>
      <c r="AM816" s="85"/>
      <c r="AN816" s="85"/>
      <c r="AO816" s="85"/>
      <c r="AP816" s="85"/>
      <c r="AQ816" s="85"/>
      <c r="AR816" s="85"/>
      <c r="AS816" s="85"/>
      <c r="AT816" s="86"/>
      <c r="AU816" s="86"/>
      <c r="AV816" s="86"/>
      <c r="AW816" s="86"/>
      <c r="AX816" s="86"/>
      <c r="AY816" s="86"/>
      <c r="AZ816" s="86"/>
      <c r="BA816" s="86"/>
      <c r="BB816" s="86"/>
      <c r="BC816" s="86"/>
      <c r="BD816" s="86"/>
      <c r="BE816" s="86"/>
      <c r="BF816" s="86"/>
      <c r="BG816" s="86"/>
      <c r="BH816" s="86"/>
      <c r="BI816" s="86"/>
      <c r="BJ816" s="86"/>
      <c r="BK816" s="86"/>
      <c r="BL816" s="86"/>
      <c r="BM816" s="86"/>
      <c r="BN816" s="86"/>
      <c r="BO816" s="86"/>
      <c r="BP816" s="86"/>
      <c r="BQ816" s="86"/>
    </row>
    <row r="817" spans="1:69" s="67" customFormat="1" ht="18" customHeight="1" x14ac:dyDescent="0.2">
      <c r="A817" s="206" t="s">
        <v>54</v>
      </c>
      <c r="B817" s="206"/>
      <c r="C817" s="206"/>
      <c r="D817" s="206"/>
      <c r="E817" s="206"/>
      <c r="F817" s="207"/>
      <c r="G817" s="207"/>
      <c r="H817" s="207"/>
      <c r="I817" s="207"/>
      <c r="J817" s="207"/>
      <c r="K817" s="207"/>
      <c r="L817" s="207"/>
      <c r="M817" s="207"/>
      <c r="N817" s="207"/>
      <c r="O817" s="207"/>
      <c r="P817" s="207"/>
      <c r="Q817" s="207"/>
      <c r="R817" s="207"/>
      <c r="S817" s="207"/>
      <c r="T817" s="207"/>
      <c r="U817" s="207"/>
      <c r="V817" s="207"/>
      <c r="W817" s="207"/>
      <c r="X817" s="204" t="str">
        <f>IF(OR($M$783="",$M$775="",SUM(F817:W817)=0),"",IFERROR(ROUND((F817+K817+S817)*$M$783/$M$775,2),""))</f>
        <v/>
      </c>
      <c r="Y817" s="204"/>
      <c r="Z817" s="204"/>
      <c r="AA817" s="204"/>
      <c r="AB817" s="204"/>
      <c r="AC817" s="87"/>
      <c r="AD817" s="66"/>
      <c r="AE817" s="66"/>
      <c r="AF817" s="66"/>
      <c r="AG817" s="85"/>
      <c r="AH817" s="85"/>
      <c r="AI817" s="85"/>
      <c r="AJ817" s="85"/>
      <c r="AK817" s="88"/>
      <c r="AL817" s="88"/>
      <c r="AM817" s="85"/>
      <c r="AN817" s="85"/>
      <c r="AO817" s="85"/>
      <c r="AP817" s="85"/>
      <c r="AQ817" s="85"/>
      <c r="AR817" s="85"/>
      <c r="AS817" s="85"/>
      <c r="AT817" s="86"/>
      <c r="AU817" s="86"/>
      <c r="AV817" s="86"/>
      <c r="AW817" s="86"/>
      <c r="AX817" s="86"/>
      <c r="AY817" s="86"/>
      <c r="AZ817" s="86"/>
      <c r="BA817" s="86"/>
      <c r="BB817" s="86"/>
      <c r="BC817" s="86"/>
      <c r="BD817" s="86"/>
      <c r="BE817" s="86"/>
      <c r="BF817" s="86"/>
      <c r="BG817" s="86"/>
      <c r="BH817" s="86"/>
      <c r="BI817" s="86"/>
      <c r="BJ817" s="86"/>
      <c r="BK817" s="86"/>
      <c r="BL817" s="86"/>
      <c r="BM817" s="86"/>
      <c r="BN817" s="86"/>
      <c r="BO817" s="86"/>
      <c r="BP817" s="86"/>
      <c r="BQ817" s="86"/>
    </row>
    <row r="818" spans="1:69" s="67" customFormat="1" ht="18" customHeight="1" x14ac:dyDescent="0.2">
      <c r="A818" s="206" t="s">
        <v>55</v>
      </c>
      <c r="B818" s="206"/>
      <c r="C818" s="206"/>
      <c r="D818" s="206"/>
      <c r="E818" s="206"/>
      <c r="F818" s="207"/>
      <c r="G818" s="207"/>
      <c r="H818" s="207"/>
      <c r="I818" s="207"/>
      <c r="J818" s="207"/>
      <c r="K818" s="207"/>
      <c r="L818" s="207"/>
      <c r="M818" s="207"/>
      <c r="N818" s="207"/>
      <c r="O818" s="207"/>
      <c r="P818" s="207"/>
      <c r="Q818" s="207"/>
      <c r="R818" s="207"/>
      <c r="S818" s="207"/>
      <c r="T818" s="207"/>
      <c r="U818" s="207"/>
      <c r="V818" s="207"/>
      <c r="W818" s="207"/>
      <c r="X818" s="204" t="str">
        <f t="shared" ref="X818:X828" si="25">IF(OR($M$783="",$M$775="",SUM(F818:W818)=0),"",IFERROR(ROUND((F818+K818+S818)*$M$783/$M$775,2),""))</f>
        <v/>
      </c>
      <c r="Y818" s="204"/>
      <c r="Z818" s="204"/>
      <c r="AA818" s="204"/>
      <c r="AB818" s="204"/>
      <c r="AC818" s="87"/>
      <c r="AD818" s="66"/>
      <c r="AE818" s="66"/>
      <c r="AF818" s="66"/>
      <c r="AG818" s="85"/>
      <c r="AH818" s="85"/>
      <c r="AI818" s="85"/>
      <c r="AJ818" s="85"/>
      <c r="AK818" s="88"/>
      <c r="AL818" s="88"/>
      <c r="AM818" s="85"/>
      <c r="AN818" s="85"/>
      <c r="AO818" s="85"/>
      <c r="AP818" s="85"/>
      <c r="AQ818" s="85"/>
      <c r="AR818" s="85"/>
      <c r="AS818" s="85"/>
      <c r="AT818" s="86"/>
      <c r="AU818" s="86"/>
      <c r="AV818" s="86"/>
      <c r="AW818" s="86"/>
      <c r="AX818" s="86"/>
      <c r="AY818" s="86"/>
      <c r="AZ818" s="86"/>
      <c r="BA818" s="86"/>
      <c r="BB818" s="86"/>
      <c r="BC818" s="86"/>
      <c r="BD818" s="86"/>
      <c r="BE818" s="86"/>
      <c r="BF818" s="86"/>
      <c r="BG818" s="86"/>
      <c r="BH818" s="86"/>
      <c r="BI818" s="86"/>
      <c r="BJ818" s="86"/>
      <c r="BK818" s="86"/>
      <c r="BL818" s="86"/>
      <c r="BM818" s="86"/>
      <c r="BN818" s="86"/>
      <c r="BO818" s="86"/>
      <c r="BP818" s="86"/>
      <c r="BQ818" s="86"/>
    </row>
    <row r="819" spans="1:69" s="67" customFormat="1" ht="18" customHeight="1" x14ac:dyDescent="0.2">
      <c r="A819" s="206" t="s">
        <v>56</v>
      </c>
      <c r="B819" s="206"/>
      <c r="C819" s="206"/>
      <c r="D819" s="206"/>
      <c r="E819" s="206"/>
      <c r="F819" s="207"/>
      <c r="G819" s="207"/>
      <c r="H819" s="207"/>
      <c r="I819" s="207"/>
      <c r="J819" s="207"/>
      <c r="K819" s="207"/>
      <c r="L819" s="207"/>
      <c r="M819" s="207"/>
      <c r="N819" s="207"/>
      <c r="O819" s="207"/>
      <c r="P819" s="207"/>
      <c r="Q819" s="207"/>
      <c r="R819" s="207"/>
      <c r="S819" s="207"/>
      <c r="T819" s="207"/>
      <c r="U819" s="207"/>
      <c r="V819" s="207"/>
      <c r="W819" s="207"/>
      <c r="X819" s="204" t="str">
        <f t="shared" si="25"/>
        <v/>
      </c>
      <c r="Y819" s="204"/>
      <c r="Z819" s="204"/>
      <c r="AA819" s="204"/>
      <c r="AB819" s="204"/>
      <c r="AC819" s="87"/>
      <c r="AD819" s="66"/>
      <c r="AE819" s="66"/>
      <c r="AF819" s="66"/>
      <c r="AG819" s="85"/>
      <c r="AH819" s="85"/>
      <c r="AI819" s="85"/>
      <c r="AJ819" s="85"/>
      <c r="AK819" s="88"/>
      <c r="AL819" s="88"/>
      <c r="AM819" s="85"/>
      <c r="AN819" s="85"/>
      <c r="AO819" s="85"/>
      <c r="AP819" s="85"/>
      <c r="AQ819" s="85"/>
      <c r="AR819" s="85"/>
      <c r="AS819" s="85"/>
      <c r="AT819" s="86"/>
      <c r="AU819" s="86"/>
      <c r="AV819" s="86"/>
      <c r="AW819" s="86"/>
      <c r="AX819" s="86"/>
      <c r="AY819" s="86"/>
      <c r="AZ819" s="86"/>
      <c r="BA819" s="86"/>
      <c r="BB819" s="86"/>
      <c r="BC819" s="86"/>
      <c r="BD819" s="86"/>
      <c r="BE819" s="86"/>
      <c r="BF819" s="86"/>
      <c r="BG819" s="86"/>
      <c r="BH819" s="86"/>
      <c r="BI819" s="86"/>
      <c r="BJ819" s="86"/>
      <c r="BK819" s="86"/>
      <c r="BL819" s="86"/>
      <c r="BM819" s="86"/>
      <c r="BN819" s="86"/>
      <c r="BO819" s="86"/>
      <c r="BP819" s="86"/>
      <c r="BQ819" s="86"/>
    </row>
    <row r="820" spans="1:69" s="67" customFormat="1" ht="18" customHeight="1" x14ac:dyDescent="0.2">
      <c r="A820" s="206" t="s">
        <v>57</v>
      </c>
      <c r="B820" s="206"/>
      <c r="C820" s="206"/>
      <c r="D820" s="206"/>
      <c r="E820" s="206"/>
      <c r="F820" s="207"/>
      <c r="G820" s="207"/>
      <c r="H820" s="207"/>
      <c r="I820" s="207"/>
      <c r="J820" s="207"/>
      <c r="K820" s="207"/>
      <c r="L820" s="207"/>
      <c r="M820" s="207"/>
      <c r="N820" s="207"/>
      <c r="O820" s="207"/>
      <c r="P820" s="207"/>
      <c r="Q820" s="207"/>
      <c r="R820" s="207"/>
      <c r="S820" s="207"/>
      <c r="T820" s="207"/>
      <c r="U820" s="207"/>
      <c r="V820" s="207"/>
      <c r="W820" s="207"/>
      <c r="X820" s="204" t="str">
        <f t="shared" si="25"/>
        <v/>
      </c>
      <c r="Y820" s="204"/>
      <c r="Z820" s="204"/>
      <c r="AA820" s="204"/>
      <c r="AB820" s="204"/>
      <c r="AC820" s="87"/>
      <c r="AD820" s="66"/>
      <c r="AE820" s="66"/>
      <c r="AF820" s="66"/>
      <c r="AG820" s="85"/>
      <c r="AH820" s="85"/>
      <c r="AI820" s="85"/>
      <c r="AJ820" s="85"/>
      <c r="AK820" s="88"/>
      <c r="AL820" s="88"/>
      <c r="AM820" s="85"/>
      <c r="AN820" s="85"/>
      <c r="AO820" s="85"/>
      <c r="AP820" s="85"/>
      <c r="AQ820" s="85"/>
      <c r="AR820" s="85"/>
      <c r="AS820" s="85"/>
      <c r="AT820" s="86"/>
      <c r="AU820" s="86"/>
      <c r="AV820" s="86"/>
      <c r="AW820" s="86"/>
      <c r="AX820" s="86"/>
      <c r="AY820" s="86"/>
      <c r="AZ820" s="86"/>
      <c r="BA820" s="86"/>
      <c r="BB820" s="86"/>
      <c r="BC820" s="86"/>
      <c r="BD820" s="86"/>
      <c r="BE820" s="86"/>
      <c r="BF820" s="86"/>
      <c r="BG820" s="86"/>
      <c r="BH820" s="86"/>
      <c r="BI820" s="86"/>
      <c r="BJ820" s="86"/>
      <c r="BK820" s="86"/>
      <c r="BL820" s="86"/>
      <c r="BM820" s="86"/>
      <c r="BN820" s="86"/>
      <c r="BO820" s="86"/>
      <c r="BP820" s="86"/>
      <c r="BQ820" s="86"/>
    </row>
    <row r="821" spans="1:69" s="67" customFormat="1" ht="18" customHeight="1" x14ac:dyDescent="0.2">
      <c r="A821" s="206" t="s">
        <v>58</v>
      </c>
      <c r="B821" s="206"/>
      <c r="C821" s="206"/>
      <c r="D821" s="206"/>
      <c r="E821" s="206"/>
      <c r="F821" s="207"/>
      <c r="G821" s="207"/>
      <c r="H821" s="207"/>
      <c r="I821" s="207"/>
      <c r="J821" s="207"/>
      <c r="K821" s="207"/>
      <c r="L821" s="207"/>
      <c r="M821" s="207"/>
      <c r="N821" s="207"/>
      <c r="O821" s="207"/>
      <c r="P821" s="207"/>
      <c r="Q821" s="207"/>
      <c r="R821" s="207"/>
      <c r="S821" s="207"/>
      <c r="T821" s="207"/>
      <c r="U821" s="207"/>
      <c r="V821" s="207"/>
      <c r="W821" s="207"/>
      <c r="X821" s="204" t="str">
        <f t="shared" si="25"/>
        <v/>
      </c>
      <c r="Y821" s="204"/>
      <c r="Z821" s="204"/>
      <c r="AA821" s="204"/>
      <c r="AB821" s="204"/>
      <c r="AC821" s="87"/>
      <c r="AD821" s="66"/>
      <c r="AE821" s="66"/>
      <c r="AF821" s="66"/>
      <c r="AG821" s="85"/>
      <c r="AH821" s="85"/>
      <c r="AI821" s="85"/>
      <c r="AJ821" s="85"/>
      <c r="AK821" s="88"/>
      <c r="AL821" s="88"/>
      <c r="AM821" s="85"/>
      <c r="AN821" s="85"/>
      <c r="AO821" s="85"/>
      <c r="AP821" s="85"/>
      <c r="AQ821" s="85"/>
      <c r="AR821" s="85"/>
      <c r="AS821" s="85"/>
      <c r="AT821" s="86"/>
      <c r="AU821" s="86"/>
      <c r="AV821" s="86"/>
      <c r="AW821" s="86"/>
      <c r="AX821" s="86"/>
      <c r="AY821" s="86"/>
      <c r="AZ821" s="86"/>
      <c r="BA821" s="86"/>
      <c r="BB821" s="86"/>
      <c r="BC821" s="86"/>
      <c r="BD821" s="86"/>
      <c r="BE821" s="86"/>
      <c r="BF821" s="86"/>
      <c r="BG821" s="86"/>
      <c r="BH821" s="86"/>
      <c r="BI821" s="86"/>
      <c r="BJ821" s="86"/>
      <c r="BK821" s="86"/>
      <c r="BL821" s="86"/>
      <c r="BM821" s="86"/>
      <c r="BN821" s="86"/>
      <c r="BO821" s="86"/>
      <c r="BP821" s="86"/>
      <c r="BQ821" s="86"/>
    </row>
    <row r="822" spans="1:69" s="67" customFormat="1" ht="18" customHeight="1" x14ac:dyDescent="0.2">
      <c r="A822" s="206" t="s">
        <v>59</v>
      </c>
      <c r="B822" s="206"/>
      <c r="C822" s="206"/>
      <c r="D822" s="206"/>
      <c r="E822" s="206"/>
      <c r="F822" s="207"/>
      <c r="G822" s="207"/>
      <c r="H822" s="207"/>
      <c r="I822" s="207"/>
      <c r="J822" s="207"/>
      <c r="K822" s="207"/>
      <c r="L822" s="207"/>
      <c r="M822" s="207"/>
      <c r="N822" s="207"/>
      <c r="O822" s="207"/>
      <c r="P822" s="207"/>
      <c r="Q822" s="207"/>
      <c r="R822" s="207"/>
      <c r="S822" s="207"/>
      <c r="T822" s="207"/>
      <c r="U822" s="207"/>
      <c r="V822" s="207"/>
      <c r="W822" s="207"/>
      <c r="X822" s="204" t="str">
        <f t="shared" si="25"/>
        <v/>
      </c>
      <c r="Y822" s="204"/>
      <c r="Z822" s="204"/>
      <c r="AA822" s="204"/>
      <c r="AB822" s="204"/>
      <c r="AC822" s="87"/>
      <c r="AD822" s="66"/>
      <c r="AE822" s="66"/>
      <c r="AF822" s="66"/>
      <c r="AG822" s="85"/>
      <c r="AH822" s="85"/>
      <c r="AI822" s="85"/>
      <c r="AJ822" s="85"/>
      <c r="AK822" s="88"/>
      <c r="AL822" s="88"/>
      <c r="AM822" s="85"/>
      <c r="AN822" s="85"/>
      <c r="AO822" s="85"/>
      <c r="AP822" s="85"/>
      <c r="AQ822" s="85"/>
      <c r="AR822" s="85"/>
      <c r="AS822" s="85"/>
      <c r="AT822" s="86"/>
      <c r="AU822" s="86"/>
      <c r="AV822" s="86"/>
      <c r="AW822" s="86"/>
      <c r="AX822" s="86"/>
      <c r="AY822" s="86"/>
      <c r="AZ822" s="86"/>
      <c r="BA822" s="86"/>
      <c r="BB822" s="86"/>
      <c r="BC822" s="86"/>
      <c r="BD822" s="86"/>
      <c r="BE822" s="86"/>
      <c r="BF822" s="86"/>
      <c r="BG822" s="86"/>
      <c r="BH822" s="86"/>
      <c r="BI822" s="86"/>
      <c r="BJ822" s="86"/>
      <c r="BK822" s="86"/>
      <c r="BL822" s="86"/>
      <c r="BM822" s="86"/>
      <c r="BN822" s="86"/>
      <c r="BO822" s="86"/>
      <c r="BP822" s="86"/>
      <c r="BQ822" s="86"/>
    </row>
    <row r="823" spans="1:69" s="67" customFormat="1" ht="18" customHeight="1" x14ac:dyDescent="0.2">
      <c r="A823" s="206" t="s">
        <v>60</v>
      </c>
      <c r="B823" s="206"/>
      <c r="C823" s="206"/>
      <c r="D823" s="206"/>
      <c r="E823" s="206"/>
      <c r="F823" s="207"/>
      <c r="G823" s="207"/>
      <c r="H823" s="207"/>
      <c r="I823" s="207"/>
      <c r="J823" s="207"/>
      <c r="K823" s="207"/>
      <c r="L823" s="207"/>
      <c r="M823" s="207"/>
      <c r="N823" s="207"/>
      <c r="O823" s="207"/>
      <c r="P823" s="207"/>
      <c r="Q823" s="207"/>
      <c r="R823" s="207"/>
      <c r="S823" s="207"/>
      <c r="T823" s="207"/>
      <c r="U823" s="207"/>
      <c r="V823" s="207"/>
      <c r="W823" s="207"/>
      <c r="X823" s="204" t="str">
        <f t="shared" si="25"/>
        <v/>
      </c>
      <c r="Y823" s="204"/>
      <c r="Z823" s="204"/>
      <c r="AA823" s="204"/>
      <c r="AB823" s="204"/>
      <c r="AC823" s="87"/>
      <c r="AD823" s="66"/>
      <c r="AE823" s="66"/>
      <c r="AF823" s="66"/>
      <c r="AG823" s="85"/>
      <c r="AH823" s="85"/>
      <c r="AI823" s="85"/>
      <c r="AJ823" s="85"/>
      <c r="AK823" s="88"/>
      <c r="AL823" s="88"/>
      <c r="AM823" s="85"/>
      <c r="AN823" s="85"/>
      <c r="AO823" s="85"/>
      <c r="AP823" s="85"/>
      <c r="AQ823" s="85"/>
      <c r="AR823" s="85"/>
      <c r="AS823" s="85"/>
      <c r="AT823" s="86"/>
      <c r="AU823" s="86"/>
      <c r="AV823" s="86"/>
      <c r="AW823" s="86"/>
      <c r="AX823" s="86"/>
      <c r="AY823" s="86"/>
      <c r="AZ823" s="86"/>
      <c r="BA823" s="86"/>
      <c r="BB823" s="86"/>
      <c r="BC823" s="86"/>
      <c r="BD823" s="86"/>
      <c r="BE823" s="86"/>
      <c r="BF823" s="86"/>
      <c r="BG823" s="86"/>
      <c r="BH823" s="86"/>
      <c r="BI823" s="86"/>
      <c r="BJ823" s="86"/>
      <c r="BK823" s="86"/>
      <c r="BL823" s="86"/>
      <c r="BM823" s="86"/>
      <c r="BN823" s="86"/>
      <c r="BO823" s="86"/>
      <c r="BP823" s="86"/>
      <c r="BQ823" s="86"/>
    </row>
    <row r="824" spans="1:69" s="67" customFormat="1" ht="18" customHeight="1" x14ac:dyDescent="0.2">
      <c r="A824" s="206" t="s">
        <v>61</v>
      </c>
      <c r="B824" s="206"/>
      <c r="C824" s="206"/>
      <c r="D824" s="206"/>
      <c r="E824" s="206"/>
      <c r="F824" s="207"/>
      <c r="G824" s="207"/>
      <c r="H824" s="207"/>
      <c r="I824" s="207"/>
      <c r="J824" s="207"/>
      <c r="K824" s="207"/>
      <c r="L824" s="207"/>
      <c r="M824" s="207"/>
      <c r="N824" s="207"/>
      <c r="O824" s="207"/>
      <c r="P824" s="207"/>
      <c r="Q824" s="207"/>
      <c r="R824" s="207"/>
      <c r="S824" s="207"/>
      <c r="T824" s="207"/>
      <c r="U824" s="207"/>
      <c r="V824" s="207"/>
      <c r="W824" s="207"/>
      <c r="X824" s="204" t="str">
        <f t="shared" si="25"/>
        <v/>
      </c>
      <c r="Y824" s="204"/>
      <c r="Z824" s="204"/>
      <c r="AA824" s="204"/>
      <c r="AB824" s="204"/>
      <c r="AC824" s="87"/>
      <c r="AD824" s="66"/>
      <c r="AE824" s="66"/>
      <c r="AF824" s="66"/>
      <c r="AG824" s="85"/>
      <c r="AH824" s="85"/>
      <c r="AI824" s="85"/>
      <c r="AJ824" s="85"/>
      <c r="AK824" s="88"/>
      <c r="AL824" s="88"/>
      <c r="AM824" s="85"/>
      <c r="AN824" s="85"/>
      <c r="AO824" s="85"/>
      <c r="AP824" s="85"/>
      <c r="AQ824" s="85"/>
      <c r="AR824" s="85"/>
      <c r="AS824" s="85"/>
      <c r="AT824" s="86"/>
      <c r="AU824" s="86"/>
      <c r="AV824" s="86"/>
      <c r="AW824" s="86"/>
      <c r="AX824" s="86"/>
      <c r="AY824" s="86"/>
      <c r="AZ824" s="86"/>
      <c r="BA824" s="86"/>
      <c r="BB824" s="86"/>
      <c r="BC824" s="86"/>
      <c r="BD824" s="86"/>
      <c r="BE824" s="86"/>
      <c r="BF824" s="86"/>
      <c r="BG824" s="86"/>
      <c r="BH824" s="86"/>
      <c r="BI824" s="86"/>
      <c r="BJ824" s="86"/>
      <c r="BK824" s="86"/>
      <c r="BL824" s="86"/>
      <c r="BM824" s="86"/>
      <c r="BN824" s="86"/>
      <c r="BO824" s="86"/>
      <c r="BP824" s="86"/>
      <c r="BQ824" s="86"/>
    </row>
    <row r="825" spans="1:69" s="67" customFormat="1" ht="18" customHeight="1" x14ac:dyDescent="0.2">
      <c r="A825" s="206" t="s">
        <v>62</v>
      </c>
      <c r="B825" s="206"/>
      <c r="C825" s="206"/>
      <c r="D825" s="206"/>
      <c r="E825" s="206"/>
      <c r="F825" s="207"/>
      <c r="G825" s="207"/>
      <c r="H825" s="207"/>
      <c r="I825" s="207"/>
      <c r="J825" s="207"/>
      <c r="K825" s="207"/>
      <c r="L825" s="207"/>
      <c r="M825" s="207"/>
      <c r="N825" s="207"/>
      <c r="O825" s="207"/>
      <c r="P825" s="207"/>
      <c r="Q825" s="207"/>
      <c r="R825" s="207"/>
      <c r="S825" s="207"/>
      <c r="T825" s="207"/>
      <c r="U825" s="207"/>
      <c r="V825" s="207"/>
      <c r="W825" s="207"/>
      <c r="X825" s="204" t="str">
        <f t="shared" si="25"/>
        <v/>
      </c>
      <c r="Y825" s="204"/>
      <c r="Z825" s="204"/>
      <c r="AA825" s="204"/>
      <c r="AB825" s="204"/>
      <c r="AC825" s="87"/>
      <c r="AD825" s="66"/>
      <c r="AE825" s="66"/>
      <c r="AF825" s="66"/>
      <c r="AG825" s="85"/>
      <c r="AH825" s="85"/>
      <c r="AI825" s="85"/>
      <c r="AJ825" s="85"/>
      <c r="AK825" s="88"/>
      <c r="AL825" s="88"/>
      <c r="AM825" s="85"/>
      <c r="AN825" s="85"/>
      <c r="AO825" s="85"/>
      <c r="AP825" s="85"/>
      <c r="AQ825" s="85"/>
      <c r="AR825" s="85"/>
      <c r="AS825" s="85"/>
      <c r="AT825" s="86"/>
      <c r="AU825" s="86"/>
      <c r="AV825" s="86"/>
      <c r="AW825" s="86"/>
      <c r="AX825" s="86"/>
      <c r="AY825" s="86"/>
      <c r="AZ825" s="86"/>
      <c r="BA825" s="86"/>
      <c r="BB825" s="86"/>
      <c r="BC825" s="86"/>
      <c r="BD825" s="86"/>
      <c r="BE825" s="86"/>
      <c r="BF825" s="86"/>
      <c r="BG825" s="86"/>
      <c r="BH825" s="86"/>
      <c r="BI825" s="86"/>
      <c r="BJ825" s="86"/>
      <c r="BK825" s="86"/>
      <c r="BL825" s="86"/>
      <c r="BM825" s="86"/>
      <c r="BN825" s="86"/>
      <c r="BO825" s="86"/>
      <c r="BP825" s="86"/>
      <c r="BQ825" s="86"/>
    </row>
    <row r="826" spans="1:69" s="67" customFormat="1" ht="18" customHeight="1" x14ac:dyDescent="0.2">
      <c r="A826" s="206" t="s">
        <v>63</v>
      </c>
      <c r="B826" s="206"/>
      <c r="C826" s="206"/>
      <c r="D826" s="206"/>
      <c r="E826" s="206"/>
      <c r="F826" s="207"/>
      <c r="G826" s="207"/>
      <c r="H826" s="207"/>
      <c r="I826" s="207"/>
      <c r="J826" s="207"/>
      <c r="K826" s="207"/>
      <c r="L826" s="207"/>
      <c r="M826" s="207"/>
      <c r="N826" s="207"/>
      <c r="O826" s="207"/>
      <c r="P826" s="207"/>
      <c r="Q826" s="207"/>
      <c r="R826" s="207"/>
      <c r="S826" s="207"/>
      <c r="T826" s="207"/>
      <c r="U826" s="207"/>
      <c r="V826" s="207"/>
      <c r="W826" s="207"/>
      <c r="X826" s="204" t="str">
        <f t="shared" si="25"/>
        <v/>
      </c>
      <c r="Y826" s="204"/>
      <c r="Z826" s="204"/>
      <c r="AA826" s="204"/>
      <c r="AB826" s="204"/>
      <c r="AC826" s="87"/>
      <c r="AD826" s="66"/>
      <c r="AE826" s="66"/>
      <c r="AF826" s="66"/>
      <c r="AG826" s="85"/>
      <c r="AH826" s="85"/>
      <c r="AI826" s="85"/>
      <c r="AJ826" s="85"/>
      <c r="AK826" s="88"/>
      <c r="AL826" s="88"/>
      <c r="AM826" s="85"/>
      <c r="AN826" s="85"/>
      <c r="AO826" s="85"/>
      <c r="AP826" s="85"/>
      <c r="AQ826" s="85"/>
      <c r="AR826" s="85"/>
      <c r="AS826" s="85"/>
      <c r="AT826" s="86"/>
      <c r="AU826" s="86"/>
      <c r="AV826" s="86"/>
      <c r="AW826" s="86"/>
      <c r="AX826" s="86"/>
      <c r="AY826" s="86"/>
      <c r="AZ826" s="86"/>
      <c r="BA826" s="86"/>
      <c r="BB826" s="86"/>
      <c r="BC826" s="86"/>
      <c r="BD826" s="86"/>
      <c r="BE826" s="86"/>
      <c r="BF826" s="86"/>
      <c r="BG826" s="86"/>
      <c r="BH826" s="86"/>
      <c r="BI826" s="86"/>
      <c r="BJ826" s="86"/>
      <c r="BK826" s="86"/>
      <c r="BL826" s="86"/>
      <c r="BM826" s="86"/>
      <c r="BN826" s="86"/>
      <c r="BO826" s="86"/>
      <c r="BP826" s="86"/>
      <c r="BQ826" s="86"/>
    </row>
    <row r="827" spans="1:69" s="67" customFormat="1" ht="18" customHeight="1" x14ac:dyDescent="0.2">
      <c r="A827" s="206" t="s">
        <v>64</v>
      </c>
      <c r="B827" s="206"/>
      <c r="C827" s="206"/>
      <c r="D827" s="206"/>
      <c r="E827" s="206"/>
      <c r="F827" s="207"/>
      <c r="G827" s="207"/>
      <c r="H827" s="207"/>
      <c r="I827" s="207"/>
      <c r="J827" s="207"/>
      <c r="K827" s="207"/>
      <c r="L827" s="207"/>
      <c r="M827" s="207"/>
      <c r="N827" s="207"/>
      <c r="O827" s="207"/>
      <c r="P827" s="207"/>
      <c r="Q827" s="207"/>
      <c r="R827" s="207"/>
      <c r="S827" s="207"/>
      <c r="T827" s="207"/>
      <c r="U827" s="207"/>
      <c r="V827" s="207"/>
      <c r="W827" s="207"/>
      <c r="X827" s="204" t="str">
        <f t="shared" si="25"/>
        <v/>
      </c>
      <c r="Y827" s="204"/>
      <c r="Z827" s="204"/>
      <c r="AA827" s="204"/>
      <c r="AB827" s="204"/>
      <c r="AC827" s="87"/>
      <c r="AD827" s="66"/>
      <c r="AE827" s="66"/>
      <c r="AF827" s="66"/>
      <c r="AG827" s="85"/>
      <c r="AH827" s="85"/>
      <c r="AI827" s="85"/>
      <c r="AJ827" s="85"/>
      <c r="AK827" s="88"/>
      <c r="AL827" s="88"/>
      <c r="AM827" s="85"/>
      <c r="AN827" s="85"/>
      <c r="AO827" s="85"/>
      <c r="AP827" s="85"/>
      <c r="AQ827" s="85"/>
      <c r="AR827" s="85"/>
      <c r="AS827" s="85"/>
      <c r="AT827" s="86"/>
      <c r="AU827" s="86"/>
      <c r="AV827" s="86"/>
      <c r="AW827" s="86"/>
      <c r="AX827" s="86"/>
      <c r="AY827" s="86"/>
      <c r="AZ827" s="86"/>
      <c r="BA827" s="86"/>
      <c r="BB827" s="86"/>
      <c r="BC827" s="86"/>
      <c r="BD827" s="86"/>
      <c r="BE827" s="86"/>
      <c r="BF827" s="86"/>
      <c r="BG827" s="86"/>
      <c r="BH827" s="86"/>
      <c r="BI827" s="86"/>
      <c r="BJ827" s="86"/>
      <c r="BK827" s="86"/>
      <c r="BL827" s="86"/>
      <c r="BM827" s="86"/>
      <c r="BN827" s="86"/>
      <c r="BO827" s="86"/>
      <c r="BP827" s="86"/>
      <c r="BQ827" s="86"/>
    </row>
    <row r="828" spans="1:69" s="67" customFormat="1" ht="18" customHeight="1" x14ac:dyDescent="0.2">
      <c r="A828" s="206" t="s">
        <v>65</v>
      </c>
      <c r="B828" s="206"/>
      <c r="C828" s="206"/>
      <c r="D828" s="206"/>
      <c r="E828" s="206"/>
      <c r="F828" s="207"/>
      <c r="G828" s="207"/>
      <c r="H828" s="207"/>
      <c r="I828" s="207"/>
      <c r="J828" s="207"/>
      <c r="K828" s="207"/>
      <c r="L828" s="207"/>
      <c r="M828" s="207"/>
      <c r="N828" s="207"/>
      <c r="O828" s="207"/>
      <c r="P828" s="207"/>
      <c r="Q828" s="207"/>
      <c r="R828" s="207"/>
      <c r="S828" s="207"/>
      <c r="T828" s="207"/>
      <c r="U828" s="207"/>
      <c r="V828" s="207"/>
      <c r="W828" s="207"/>
      <c r="X828" s="204" t="str">
        <f t="shared" si="25"/>
        <v/>
      </c>
      <c r="Y828" s="204"/>
      <c r="Z828" s="204"/>
      <c r="AA828" s="204"/>
      <c r="AB828" s="204"/>
      <c r="AC828" s="87"/>
      <c r="AD828" s="66"/>
      <c r="AE828" s="66"/>
      <c r="AF828" s="66"/>
      <c r="AG828" s="85"/>
      <c r="AH828" s="85"/>
      <c r="AI828" s="85"/>
      <c r="AJ828" s="85"/>
      <c r="AK828" s="88"/>
      <c r="AL828" s="88"/>
      <c r="AM828" s="85"/>
      <c r="AN828" s="85"/>
      <c r="AO828" s="85"/>
      <c r="AP828" s="85"/>
      <c r="AQ828" s="85"/>
      <c r="AR828" s="85"/>
      <c r="AS828" s="85"/>
      <c r="AT828" s="86"/>
      <c r="AU828" s="86"/>
      <c r="AV828" s="86"/>
      <c r="AW828" s="86"/>
      <c r="AX828" s="86"/>
      <c r="AY828" s="86"/>
      <c r="AZ828" s="86"/>
      <c r="BA828" s="86"/>
      <c r="BB828" s="86"/>
      <c r="BC828" s="86"/>
      <c r="BD828" s="86"/>
      <c r="BE828" s="86"/>
      <c r="BF828" s="86"/>
      <c r="BG828" s="86"/>
      <c r="BH828" s="86"/>
      <c r="BI828" s="86"/>
      <c r="BJ828" s="86"/>
      <c r="BK828" s="86"/>
      <c r="BL828" s="86"/>
      <c r="BM828" s="86"/>
      <c r="BN828" s="86"/>
      <c r="BO828" s="86"/>
      <c r="BP828" s="86"/>
      <c r="BQ828" s="86"/>
    </row>
    <row r="829" spans="1:69" s="67" customFormat="1" ht="18" customHeight="1" x14ac:dyDescent="0.2">
      <c r="A829" s="203" t="s">
        <v>66</v>
      </c>
      <c r="B829" s="203"/>
      <c r="C829" s="203"/>
      <c r="D829" s="203"/>
      <c r="E829" s="203"/>
      <c r="F829" s="203"/>
      <c r="G829" s="203"/>
      <c r="H829" s="203"/>
      <c r="I829" s="203"/>
      <c r="J829" s="203"/>
      <c r="K829" s="203"/>
      <c r="L829" s="203"/>
      <c r="M829" s="203"/>
      <c r="N829" s="203"/>
      <c r="O829" s="203"/>
      <c r="P829" s="203"/>
      <c r="Q829" s="203"/>
      <c r="R829" s="203"/>
      <c r="S829" s="203"/>
      <c r="T829" s="203"/>
      <c r="U829" s="203"/>
      <c r="V829" s="203"/>
      <c r="W829" s="203"/>
      <c r="X829" s="204" t="str">
        <f>IF(SUM(X817:AB828)=0,"",SUM(X817:AB828))</f>
        <v/>
      </c>
      <c r="Y829" s="204"/>
      <c r="Z829" s="204"/>
      <c r="AA829" s="204"/>
      <c r="AB829" s="204"/>
      <c r="AC829" s="89"/>
      <c r="AD829" s="66"/>
      <c r="AE829" s="66"/>
      <c r="AF829" s="66"/>
      <c r="AK829" s="90"/>
      <c r="AL829" s="90"/>
      <c r="AM829" s="90"/>
      <c r="AN829" s="90"/>
    </row>
    <row r="830" spans="1:69" s="67" customFormat="1" ht="18" customHeight="1" x14ac:dyDescent="0.2">
      <c r="A830" s="203" t="s">
        <v>87</v>
      </c>
      <c r="B830" s="203"/>
      <c r="C830" s="203"/>
      <c r="D830" s="203"/>
      <c r="E830" s="203"/>
      <c r="F830" s="203"/>
      <c r="G830" s="203"/>
      <c r="H830" s="203"/>
      <c r="I830" s="203"/>
      <c r="J830" s="203"/>
      <c r="K830" s="203"/>
      <c r="L830" s="203"/>
      <c r="M830" s="203"/>
      <c r="N830" s="203"/>
      <c r="O830" s="203"/>
      <c r="P830" s="203"/>
      <c r="Q830" s="203"/>
      <c r="R830" s="203"/>
      <c r="S830" s="203"/>
      <c r="T830" s="203"/>
      <c r="U830" s="203"/>
      <c r="V830" s="203"/>
      <c r="W830" s="203"/>
      <c r="X830" s="204" t="str">
        <f>IFERROR(ROUND(X829*0.22,2),"")</f>
        <v/>
      </c>
      <c r="Y830" s="204"/>
      <c r="Z830" s="204"/>
      <c r="AA830" s="204"/>
      <c r="AB830" s="204"/>
      <c r="AC830" s="89"/>
      <c r="AD830" s="66"/>
      <c r="AE830" s="66"/>
      <c r="AF830" s="66"/>
      <c r="AG830" s="90"/>
      <c r="AH830" s="90"/>
      <c r="AI830" s="90"/>
      <c r="AJ830" s="90"/>
    </row>
    <row r="831" spans="1:69" s="67" customFormat="1" ht="18" customHeight="1" x14ac:dyDescent="0.2">
      <c r="A831" s="203" t="s">
        <v>67</v>
      </c>
      <c r="B831" s="203"/>
      <c r="C831" s="203"/>
      <c r="D831" s="203"/>
      <c r="E831" s="203"/>
      <c r="F831" s="203"/>
      <c r="G831" s="203"/>
      <c r="H831" s="203"/>
      <c r="I831" s="203"/>
      <c r="J831" s="203"/>
      <c r="K831" s="203"/>
      <c r="L831" s="203"/>
      <c r="M831" s="203"/>
      <c r="N831" s="203"/>
      <c r="O831" s="203"/>
      <c r="P831" s="203"/>
      <c r="Q831" s="203"/>
      <c r="R831" s="203"/>
      <c r="S831" s="203"/>
      <c r="T831" s="203"/>
      <c r="U831" s="203"/>
      <c r="V831" s="203"/>
      <c r="W831" s="203"/>
      <c r="X831" s="204" t="str">
        <f>IFERROR(ROUND(X829*0.01,2),"")</f>
        <v/>
      </c>
      <c r="Y831" s="204"/>
      <c r="Z831" s="204"/>
      <c r="AA831" s="204"/>
      <c r="AB831" s="204"/>
      <c r="AC831" s="89"/>
      <c r="AD831" s="66"/>
      <c r="AE831" s="66"/>
      <c r="AF831" s="66"/>
      <c r="AG831" s="90"/>
      <c r="AH831" s="90"/>
      <c r="AI831" s="90"/>
      <c r="AJ831" s="90"/>
      <c r="AK831" s="90"/>
      <c r="AL831" s="90"/>
      <c r="AM831" s="90"/>
      <c r="AN831" s="90"/>
      <c r="AO831" s="90"/>
    </row>
    <row r="832" spans="1:69" s="67" customFormat="1" ht="18" customHeight="1" x14ac:dyDescent="0.2">
      <c r="A832" s="203" t="s">
        <v>33</v>
      </c>
      <c r="B832" s="203"/>
      <c r="C832" s="203"/>
      <c r="D832" s="203"/>
      <c r="E832" s="203"/>
      <c r="F832" s="203"/>
      <c r="G832" s="203"/>
      <c r="H832" s="203"/>
      <c r="I832" s="203"/>
      <c r="J832" s="203"/>
      <c r="K832" s="203"/>
      <c r="L832" s="203"/>
      <c r="M832" s="203"/>
      <c r="N832" s="203"/>
      <c r="O832" s="203"/>
      <c r="P832" s="203"/>
      <c r="Q832" s="203"/>
      <c r="R832" s="203"/>
      <c r="S832" s="203"/>
      <c r="T832" s="203"/>
      <c r="U832" s="203"/>
      <c r="V832" s="203"/>
      <c r="W832" s="203"/>
      <c r="X832" s="204" t="str">
        <f>IF(SUM(X829:AB831)=0,"",SUM(X829:AB831))</f>
        <v/>
      </c>
      <c r="Y832" s="204"/>
      <c r="Z832" s="204"/>
      <c r="AA832" s="204"/>
      <c r="AB832" s="204"/>
      <c r="AC832" s="89"/>
      <c r="AD832" s="66"/>
      <c r="AE832" s="66"/>
      <c r="AF832" s="66"/>
      <c r="AG832" s="90"/>
      <c r="AH832" s="90"/>
      <c r="AI832" s="90"/>
      <c r="AJ832" s="90"/>
      <c r="AK832" s="90"/>
      <c r="AL832" s="90"/>
      <c r="AM832" s="90"/>
      <c r="AN832" s="90"/>
      <c r="AO832" s="90"/>
    </row>
    <row r="833" spans="1:69" s="67" customFormat="1" ht="9" customHeight="1" x14ac:dyDescent="0.2">
      <c r="N833" s="94"/>
      <c r="O833" s="89"/>
      <c r="P833" s="89"/>
      <c r="Q833" s="89"/>
      <c r="R833" s="89"/>
      <c r="S833" s="95"/>
      <c r="T833" s="95"/>
      <c r="U833" s="95"/>
      <c r="V833" s="95"/>
      <c r="W833" s="95"/>
      <c r="X833" s="95"/>
      <c r="Y833" s="95"/>
      <c r="Z833" s="95"/>
      <c r="AA833" s="90"/>
      <c r="AB833" s="90"/>
      <c r="AC833" s="89"/>
      <c r="AD833" s="66"/>
      <c r="AE833" s="66"/>
      <c r="AF833" s="66"/>
      <c r="AG833" s="90"/>
      <c r="AH833" s="90"/>
      <c r="AI833" s="90"/>
      <c r="AJ833" s="90"/>
      <c r="AK833" s="90"/>
      <c r="AL833" s="90"/>
      <c r="AM833" s="90"/>
      <c r="AN833" s="90"/>
      <c r="AO833" s="90"/>
    </row>
    <row r="834" spans="1:69" ht="15" customHeight="1" x14ac:dyDescent="0.2">
      <c r="A834" s="92" t="s">
        <v>71</v>
      </c>
      <c r="B834" s="82"/>
      <c r="C834" s="82"/>
      <c r="D834" s="82"/>
      <c r="E834" s="82"/>
      <c r="F834" s="82"/>
      <c r="G834" s="82"/>
      <c r="H834" s="82"/>
      <c r="I834" s="82"/>
      <c r="J834" s="82"/>
      <c r="K834" s="82"/>
      <c r="L834" s="82"/>
      <c r="M834" s="82"/>
      <c r="N834" s="82"/>
      <c r="O834" s="82"/>
      <c r="P834" s="82"/>
      <c r="R834" s="82"/>
      <c r="T834" s="82"/>
      <c r="V834" s="82"/>
      <c r="W834" s="82"/>
      <c r="X834" s="82"/>
      <c r="Y834" s="82"/>
      <c r="Z834" s="82"/>
      <c r="AA834" s="82"/>
      <c r="AB834" s="93" t="s">
        <v>72</v>
      </c>
      <c r="AC834" s="82"/>
      <c r="AD834" s="82"/>
    </row>
    <row r="835" spans="1:69" ht="9" customHeight="1" x14ac:dyDescent="0.2">
      <c r="A835" s="82"/>
      <c r="B835" s="82"/>
      <c r="C835" s="82"/>
      <c r="D835" s="82"/>
      <c r="E835" s="82"/>
      <c r="F835" s="82"/>
      <c r="G835" s="82"/>
      <c r="H835" s="82"/>
      <c r="I835" s="82"/>
      <c r="J835" s="82"/>
      <c r="K835" s="82"/>
      <c r="L835" s="82"/>
      <c r="M835" s="82"/>
      <c r="N835" s="82"/>
      <c r="O835" s="82"/>
      <c r="P835" s="82"/>
      <c r="Q835" s="82"/>
      <c r="R835" s="82"/>
      <c r="T835" s="82"/>
      <c r="V835" s="82"/>
      <c r="W835" s="82"/>
      <c r="X835" s="82"/>
      <c r="Y835" s="82"/>
      <c r="Z835" s="82"/>
      <c r="AA835" s="82"/>
      <c r="AB835" s="82"/>
      <c r="AC835" s="82"/>
      <c r="AD835" s="82"/>
    </row>
    <row r="836" spans="1:69" ht="18" customHeight="1" x14ac:dyDescent="0.2">
      <c r="A836" s="208">
        <f>Finanzierungsplan!S48</f>
        <v>2028</v>
      </c>
      <c r="B836" s="208"/>
    </row>
    <row r="837" spans="1:69" s="67" customFormat="1" ht="18" customHeight="1" x14ac:dyDescent="0.2">
      <c r="A837" s="209" t="s">
        <v>48</v>
      </c>
      <c r="B837" s="209"/>
      <c r="C837" s="209"/>
      <c r="D837" s="209"/>
      <c r="E837" s="209"/>
      <c r="F837" s="210" t="s">
        <v>82</v>
      </c>
      <c r="G837" s="210"/>
      <c r="H837" s="210"/>
      <c r="I837" s="210"/>
      <c r="J837" s="210"/>
      <c r="K837" s="210" t="s">
        <v>73</v>
      </c>
      <c r="L837" s="210"/>
      <c r="M837" s="210"/>
      <c r="N837" s="210"/>
      <c r="O837" s="210"/>
      <c r="P837" s="210"/>
      <c r="Q837" s="210"/>
      <c r="R837" s="210"/>
      <c r="S837" s="210" t="s">
        <v>74</v>
      </c>
      <c r="T837" s="210"/>
      <c r="U837" s="210"/>
      <c r="V837" s="210"/>
      <c r="W837" s="210"/>
      <c r="X837" s="210" t="s">
        <v>115</v>
      </c>
      <c r="Y837" s="210"/>
      <c r="Z837" s="210"/>
      <c r="AA837" s="210"/>
      <c r="AB837" s="210"/>
      <c r="AC837" s="84"/>
      <c r="AD837" s="66"/>
      <c r="AE837" s="66"/>
      <c r="AF837" s="66"/>
      <c r="AG837" s="85"/>
      <c r="AH837" s="85"/>
      <c r="AI837" s="85"/>
      <c r="AJ837" s="85"/>
      <c r="AK837" s="85"/>
      <c r="AL837" s="85"/>
      <c r="AM837" s="85"/>
      <c r="AN837" s="85"/>
      <c r="AO837" s="85"/>
      <c r="AP837" s="85"/>
      <c r="AQ837" s="85"/>
      <c r="AR837" s="85"/>
      <c r="AS837" s="85"/>
      <c r="AT837" s="86"/>
      <c r="AU837" s="86"/>
      <c r="AV837" s="86"/>
      <c r="AW837" s="86"/>
      <c r="AX837" s="86"/>
      <c r="AY837" s="86"/>
      <c r="AZ837" s="86"/>
      <c r="BA837" s="86"/>
      <c r="BB837" s="86"/>
      <c r="BC837" s="86"/>
      <c r="BD837" s="86"/>
      <c r="BE837" s="86"/>
      <c r="BF837" s="86"/>
      <c r="BG837" s="86"/>
      <c r="BH837" s="86"/>
      <c r="BI837" s="86"/>
      <c r="BJ837" s="86"/>
      <c r="BK837" s="86"/>
      <c r="BL837" s="86"/>
      <c r="BM837" s="86"/>
      <c r="BN837" s="86"/>
      <c r="BO837" s="86"/>
      <c r="BP837" s="86"/>
      <c r="BQ837" s="86"/>
    </row>
    <row r="838" spans="1:69" s="67" customFormat="1" ht="18" customHeight="1" x14ac:dyDescent="0.2">
      <c r="A838" s="209"/>
      <c r="B838" s="209"/>
      <c r="C838" s="209"/>
      <c r="D838" s="209"/>
      <c r="E838" s="209"/>
      <c r="F838" s="210"/>
      <c r="G838" s="210"/>
      <c r="H838" s="210"/>
      <c r="I838" s="210"/>
      <c r="J838" s="210"/>
      <c r="K838" s="210"/>
      <c r="L838" s="210"/>
      <c r="M838" s="210"/>
      <c r="N838" s="210"/>
      <c r="O838" s="210"/>
      <c r="P838" s="210"/>
      <c r="Q838" s="210"/>
      <c r="R838" s="210"/>
      <c r="S838" s="210"/>
      <c r="T838" s="210"/>
      <c r="U838" s="210"/>
      <c r="V838" s="210"/>
      <c r="W838" s="210"/>
      <c r="X838" s="210"/>
      <c r="Y838" s="210"/>
      <c r="Z838" s="210"/>
      <c r="AA838" s="210"/>
      <c r="AB838" s="210"/>
      <c r="AC838" s="84"/>
      <c r="AD838" s="66"/>
      <c r="AE838" s="66"/>
      <c r="AF838" s="66"/>
      <c r="AG838" s="85"/>
      <c r="AH838" s="85"/>
      <c r="AI838" s="85"/>
      <c r="AJ838" s="85"/>
      <c r="AK838" s="85"/>
      <c r="AL838" s="85"/>
      <c r="AM838" s="85"/>
      <c r="AN838" s="85"/>
      <c r="AO838" s="85"/>
      <c r="AP838" s="85"/>
      <c r="AQ838" s="85"/>
      <c r="AR838" s="85"/>
      <c r="AS838" s="85"/>
      <c r="AT838" s="86"/>
      <c r="AU838" s="86"/>
      <c r="AV838" s="86"/>
      <c r="AW838" s="86"/>
      <c r="AX838" s="86"/>
      <c r="AY838" s="86"/>
      <c r="AZ838" s="86"/>
      <c r="BA838" s="86"/>
      <c r="BB838" s="86"/>
      <c r="BC838" s="86"/>
      <c r="BD838" s="86"/>
      <c r="BE838" s="86"/>
      <c r="BF838" s="86"/>
      <c r="BG838" s="86"/>
      <c r="BH838" s="86"/>
      <c r="BI838" s="86"/>
      <c r="BJ838" s="86"/>
      <c r="BK838" s="86"/>
      <c r="BL838" s="86"/>
      <c r="BM838" s="86"/>
      <c r="BN838" s="86"/>
      <c r="BO838" s="86"/>
      <c r="BP838" s="86"/>
      <c r="BQ838" s="86"/>
    </row>
    <row r="839" spans="1:69" s="67" customFormat="1" ht="18" customHeight="1" x14ac:dyDescent="0.2">
      <c r="A839" s="206" t="s">
        <v>54</v>
      </c>
      <c r="B839" s="206"/>
      <c r="C839" s="206"/>
      <c r="D839" s="206"/>
      <c r="E839" s="206"/>
      <c r="F839" s="207"/>
      <c r="G839" s="207"/>
      <c r="H839" s="207"/>
      <c r="I839" s="207"/>
      <c r="J839" s="207"/>
      <c r="K839" s="207"/>
      <c r="L839" s="207"/>
      <c r="M839" s="207"/>
      <c r="N839" s="207"/>
      <c r="O839" s="207"/>
      <c r="P839" s="207"/>
      <c r="Q839" s="207"/>
      <c r="R839" s="207"/>
      <c r="S839" s="207"/>
      <c r="T839" s="207"/>
      <c r="U839" s="207"/>
      <c r="V839" s="207"/>
      <c r="W839" s="207"/>
      <c r="X839" s="204" t="str">
        <f>IF(OR($M$783="",$M$775="",SUM(F839:W839)=0),"",IFERROR(ROUND((F839+K839+S839)*$M$783/$M$775,2),""))</f>
        <v/>
      </c>
      <c r="Y839" s="204"/>
      <c r="Z839" s="204"/>
      <c r="AA839" s="204"/>
      <c r="AB839" s="204"/>
      <c r="AC839" s="87"/>
      <c r="AD839" s="66"/>
      <c r="AE839" s="66"/>
      <c r="AF839" s="66"/>
      <c r="AG839" s="85"/>
      <c r="AH839" s="85"/>
      <c r="AI839" s="85"/>
      <c r="AJ839" s="85"/>
      <c r="AK839" s="88"/>
      <c r="AL839" s="88"/>
      <c r="AM839" s="85"/>
      <c r="AN839" s="85"/>
      <c r="AO839" s="85"/>
      <c r="AP839" s="85"/>
      <c r="AQ839" s="85"/>
      <c r="AR839" s="85"/>
      <c r="AS839" s="85"/>
      <c r="AT839" s="86"/>
      <c r="AU839" s="86"/>
      <c r="AV839" s="86"/>
      <c r="AW839" s="86"/>
      <c r="AX839" s="86"/>
      <c r="AY839" s="86"/>
      <c r="AZ839" s="86"/>
      <c r="BA839" s="86"/>
      <c r="BB839" s="86"/>
      <c r="BC839" s="86"/>
      <c r="BD839" s="86"/>
      <c r="BE839" s="86"/>
      <c r="BF839" s="86"/>
      <c r="BG839" s="86"/>
      <c r="BH839" s="86"/>
      <c r="BI839" s="86"/>
      <c r="BJ839" s="86"/>
      <c r="BK839" s="86"/>
      <c r="BL839" s="86"/>
      <c r="BM839" s="86"/>
      <c r="BN839" s="86"/>
      <c r="BO839" s="86"/>
      <c r="BP839" s="86"/>
      <c r="BQ839" s="86"/>
    </row>
    <row r="840" spans="1:69" s="67" customFormat="1" ht="18" customHeight="1" x14ac:dyDescent="0.2">
      <c r="A840" s="206" t="s">
        <v>55</v>
      </c>
      <c r="B840" s="206"/>
      <c r="C840" s="206"/>
      <c r="D840" s="206"/>
      <c r="E840" s="206"/>
      <c r="F840" s="207"/>
      <c r="G840" s="207"/>
      <c r="H840" s="207"/>
      <c r="I840" s="207"/>
      <c r="J840" s="207"/>
      <c r="K840" s="207"/>
      <c r="L840" s="207"/>
      <c r="M840" s="207"/>
      <c r="N840" s="207"/>
      <c r="O840" s="207"/>
      <c r="P840" s="207"/>
      <c r="Q840" s="207"/>
      <c r="R840" s="207"/>
      <c r="S840" s="207"/>
      <c r="T840" s="207"/>
      <c r="U840" s="207"/>
      <c r="V840" s="207"/>
      <c r="W840" s="207"/>
      <c r="X840" s="204" t="str">
        <f t="shared" ref="X840:X850" si="26">IF(OR($M$783="",$M$775="",SUM(F840:W840)=0),"",IFERROR(ROUND((F840+K840+S840)*$M$783/$M$775,2),""))</f>
        <v/>
      </c>
      <c r="Y840" s="204"/>
      <c r="Z840" s="204"/>
      <c r="AA840" s="204"/>
      <c r="AB840" s="204"/>
      <c r="AC840" s="87"/>
      <c r="AD840" s="66"/>
      <c r="AE840" s="66"/>
      <c r="AF840" s="66"/>
      <c r="AG840" s="85"/>
      <c r="AH840" s="85"/>
      <c r="AI840" s="85"/>
      <c r="AJ840" s="85"/>
      <c r="AK840" s="88"/>
      <c r="AL840" s="88"/>
      <c r="AM840" s="85"/>
      <c r="AN840" s="85"/>
      <c r="AO840" s="85"/>
      <c r="AP840" s="85"/>
      <c r="AQ840" s="85"/>
      <c r="AR840" s="85"/>
      <c r="AS840" s="85"/>
      <c r="AT840" s="86"/>
      <c r="AU840" s="86"/>
      <c r="AV840" s="86"/>
      <c r="AW840" s="86"/>
      <c r="AX840" s="86"/>
      <c r="AY840" s="86"/>
      <c r="AZ840" s="86"/>
      <c r="BA840" s="86"/>
      <c r="BB840" s="86"/>
      <c r="BC840" s="86"/>
      <c r="BD840" s="86"/>
      <c r="BE840" s="86"/>
      <c r="BF840" s="86"/>
      <c r="BG840" s="86"/>
      <c r="BH840" s="86"/>
      <c r="BI840" s="86"/>
      <c r="BJ840" s="86"/>
      <c r="BK840" s="86"/>
      <c r="BL840" s="86"/>
      <c r="BM840" s="86"/>
      <c r="BN840" s="86"/>
      <c r="BO840" s="86"/>
      <c r="BP840" s="86"/>
      <c r="BQ840" s="86"/>
    </row>
    <row r="841" spans="1:69" s="67" customFormat="1" ht="18" customHeight="1" x14ac:dyDescent="0.2">
      <c r="A841" s="206" t="s">
        <v>56</v>
      </c>
      <c r="B841" s="206"/>
      <c r="C841" s="206"/>
      <c r="D841" s="206"/>
      <c r="E841" s="206"/>
      <c r="F841" s="207"/>
      <c r="G841" s="207"/>
      <c r="H841" s="207"/>
      <c r="I841" s="207"/>
      <c r="J841" s="207"/>
      <c r="K841" s="207"/>
      <c r="L841" s="207"/>
      <c r="M841" s="207"/>
      <c r="N841" s="207"/>
      <c r="O841" s="207"/>
      <c r="P841" s="207"/>
      <c r="Q841" s="207"/>
      <c r="R841" s="207"/>
      <c r="S841" s="207"/>
      <c r="T841" s="207"/>
      <c r="U841" s="207"/>
      <c r="V841" s="207"/>
      <c r="W841" s="207"/>
      <c r="X841" s="204" t="str">
        <f t="shared" si="26"/>
        <v/>
      </c>
      <c r="Y841" s="204"/>
      <c r="Z841" s="204"/>
      <c r="AA841" s="204"/>
      <c r="AB841" s="204"/>
      <c r="AC841" s="87"/>
      <c r="AD841" s="66"/>
      <c r="AE841" s="66"/>
      <c r="AF841" s="66"/>
      <c r="AG841" s="85"/>
      <c r="AH841" s="85"/>
      <c r="AI841" s="85"/>
      <c r="AJ841" s="85"/>
      <c r="AK841" s="88"/>
      <c r="AL841" s="88"/>
      <c r="AM841" s="85"/>
      <c r="AN841" s="85"/>
      <c r="AO841" s="85"/>
      <c r="AP841" s="85"/>
      <c r="AQ841" s="85"/>
      <c r="AR841" s="85"/>
      <c r="AS841" s="85"/>
      <c r="AT841" s="86"/>
      <c r="AU841" s="86"/>
      <c r="AV841" s="86"/>
      <c r="AW841" s="86"/>
      <c r="AX841" s="86"/>
      <c r="AY841" s="86"/>
      <c r="AZ841" s="86"/>
      <c r="BA841" s="86"/>
      <c r="BB841" s="86"/>
      <c r="BC841" s="86"/>
      <c r="BD841" s="86"/>
      <c r="BE841" s="86"/>
      <c r="BF841" s="86"/>
      <c r="BG841" s="86"/>
      <c r="BH841" s="86"/>
      <c r="BI841" s="86"/>
      <c r="BJ841" s="86"/>
      <c r="BK841" s="86"/>
      <c r="BL841" s="86"/>
      <c r="BM841" s="86"/>
      <c r="BN841" s="86"/>
      <c r="BO841" s="86"/>
      <c r="BP841" s="86"/>
      <c r="BQ841" s="86"/>
    </row>
    <row r="842" spans="1:69" s="67" customFormat="1" ht="18" customHeight="1" x14ac:dyDescent="0.2">
      <c r="A842" s="206" t="s">
        <v>57</v>
      </c>
      <c r="B842" s="206"/>
      <c r="C842" s="206"/>
      <c r="D842" s="206"/>
      <c r="E842" s="206"/>
      <c r="F842" s="207"/>
      <c r="G842" s="207"/>
      <c r="H842" s="207"/>
      <c r="I842" s="207"/>
      <c r="J842" s="207"/>
      <c r="K842" s="207"/>
      <c r="L842" s="207"/>
      <c r="M842" s="207"/>
      <c r="N842" s="207"/>
      <c r="O842" s="207"/>
      <c r="P842" s="207"/>
      <c r="Q842" s="207"/>
      <c r="R842" s="207"/>
      <c r="S842" s="207"/>
      <c r="T842" s="207"/>
      <c r="U842" s="207"/>
      <c r="V842" s="207"/>
      <c r="W842" s="207"/>
      <c r="X842" s="204" t="str">
        <f t="shared" si="26"/>
        <v/>
      </c>
      <c r="Y842" s="204"/>
      <c r="Z842" s="204"/>
      <c r="AA842" s="204"/>
      <c r="AB842" s="204"/>
      <c r="AC842" s="87"/>
      <c r="AD842" s="66"/>
      <c r="AE842" s="66"/>
      <c r="AF842" s="66"/>
      <c r="AG842" s="85"/>
      <c r="AH842" s="85"/>
      <c r="AI842" s="85"/>
      <c r="AJ842" s="85"/>
      <c r="AK842" s="88"/>
      <c r="AL842" s="88"/>
      <c r="AM842" s="85"/>
      <c r="AN842" s="85"/>
      <c r="AO842" s="85"/>
      <c r="AP842" s="85"/>
      <c r="AQ842" s="85"/>
      <c r="AR842" s="85"/>
      <c r="AS842" s="85"/>
      <c r="AT842" s="86"/>
      <c r="AU842" s="86"/>
      <c r="AV842" s="86"/>
      <c r="AW842" s="86"/>
      <c r="AX842" s="86"/>
      <c r="AY842" s="86"/>
      <c r="AZ842" s="86"/>
      <c r="BA842" s="86"/>
      <c r="BB842" s="86"/>
      <c r="BC842" s="86"/>
      <c r="BD842" s="86"/>
      <c r="BE842" s="86"/>
      <c r="BF842" s="86"/>
      <c r="BG842" s="86"/>
      <c r="BH842" s="86"/>
      <c r="BI842" s="86"/>
      <c r="BJ842" s="86"/>
      <c r="BK842" s="86"/>
      <c r="BL842" s="86"/>
      <c r="BM842" s="86"/>
      <c r="BN842" s="86"/>
      <c r="BO842" s="86"/>
      <c r="BP842" s="86"/>
      <c r="BQ842" s="86"/>
    </row>
    <row r="843" spans="1:69" s="67" customFormat="1" ht="18" customHeight="1" x14ac:dyDescent="0.2">
      <c r="A843" s="206" t="s">
        <v>58</v>
      </c>
      <c r="B843" s="206"/>
      <c r="C843" s="206"/>
      <c r="D843" s="206"/>
      <c r="E843" s="206"/>
      <c r="F843" s="207"/>
      <c r="G843" s="207"/>
      <c r="H843" s="207"/>
      <c r="I843" s="207"/>
      <c r="J843" s="207"/>
      <c r="K843" s="207"/>
      <c r="L843" s="207"/>
      <c r="M843" s="207"/>
      <c r="N843" s="207"/>
      <c r="O843" s="207"/>
      <c r="P843" s="207"/>
      <c r="Q843" s="207"/>
      <c r="R843" s="207"/>
      <c r="S843" s="207"/>
      <c r="T843" s="207"/>
      <c r="U843" s="207"/>
      <c r="V843" s="207"/>
      <c r="W843" s="207"/>
      <c r="X843" s="204" t="str">
        <f t="shared" si="26"/>
        <v/>
      </c>
      <c r="Y843" s="204"/>
      <c r="Z843" s="204"/>
      <c r="AA843" s="204"/>
      <c r="AB843" s="204"/>
      <c r="AC843" s="87"/>
      <c r="AD843" s="66"/>
      <c r="AE843" s="66"/>
      <c r="AF843" s="66"/>
      <c r="AG843" s="85"/>
      <c r="AH843" s="85"/>
      <c r="AI843" s="85"/>
      <c r="AJ843" s="85"/>
      <c r="AK843" s="88"/>
      <c r="AL843" s="88"/>
      <c r="AM843" s="85"/>
      <c r="AN843" s="85"/>
      <c r="AO843" s="85"/>
      <c r="AP843" s="85"/>
      <c r="AQ843" s="85"/>
      <c r="AR843" s="85"/>
      <c r="AS843" s="85"/>
      <c r="AT843" s="86"/>
      <c r="AU843" s="86"/>
      <c r="AV843" s="86"/>
      <c r="AW843" s="86"/>
      <c r="AX843" s="86"/>
      <c r="AY843" s="86"/>
      <c r="AZ843" s="86"/>
      <c r="BA843" s="86"/>
      <c r="BB843" s="86"/>
      <c r="BC843" s="86"/>
      <c r="BD843" s="86"/>
      <c r="BE843" s="86"/>
      <c r="BF843" s="86"/>
      <c r="BG843" s="86"/>
      <c r="BH843" s="86"/>
      <c r="BI843" s="86"/>
      <c r="BJ843" s="86"/>
      <c r="BK843" s="86"/>
      <c r="BL843" s="86"/>
      <c r="BM843" s="86"/>
      <c r="BN843" s="86"/>
      <c r="BO843" s="86"/>
      <c r="BP843" s="86"/>
      <c r="BQ843" s="86"/>
    </row>
    <row r="844" spans="1:69" s="67" customFormat="1" ht="18" customHeight="1" x14ac:dyDescent="0.2">
      <c r="A844" s="206" t="s">
        <v>59</v>
      </c>
      <c r="B844" s="206"/>
      <c r="C844" s="206"/>
      <c r="D844" s="206"/>
      <c r="E844" s="206"/>
      <c r="F844" s="207"/>
      <c r="G844" s="207"/>
      <c r="H844" s="207"/>
      <c r="I844" s="207"/>
      <c r="J844" s="207"/>
      <c r="K844" s="207"/>
      <c r="L844" s="207"/>
      <c r="M844" s="207"/>
      <c r="N844" s="207"/>
      <c r="O844" s="207"/>
      <c r="P844" s="207"/>
      <c r="Q844" s="207"/>
      <c r="R844" s="207"/>
      <c r="S844" s="207"/>
      <c r="T844" s="207"/>
      <c r="U844" s="207"/>
      <c r="V844" s="207"/>
      <c r="W844" s="207"/>
      <c r="X844" s="204" t="str">
        <f t="shared" si="26"/>
        <v/>
      </c>
      <c r="Y844" s="204"/>
      <c r="Z844" s="204"/>
      <c r="AA844" s="204"/>
      <c r="AB844" s="204"/>
      <c r="AC844" s="87"/>
      <c r="AD844" s="66"/>
      <c r="AE844" s="66"/>
      <c r="AF844" s="66"/>
      <c r="AG844" s="85"/>
      <c r="AH844" s="85"/>
      <c r="AI844" s="85"/>
      <c r="AJ844" s="85"/>
      <c r="AK844" s="88"/>
      <c r="AL844" s="88"/>
      <c r="AM844" s="85"/>
      <c r="AN844" s="85"/>
      <c r="AO844" s="85"/>
      <c r="AP844" s="85"/>
      <c r="AQ844" s="85"/>
      <c r="AR844" s="85"/>
      <c r="AS844" s="85"/>
      <c r="AT844" s="86"/>
      <c r="AU844" s="86"/>
      <c r="AV844" s="86"/>
      <c r="AW844" s="86"/>
      <c r="AX844" s="86"/>
      <c r="AY844" s="86"/>
      <c r="AZ844" s="86"/>
      <c r="BA844" s="86"/>
      <c r="BB844" s="86"/>
      <c r="BC844" s="86"/>
      <c r="BD844" s="86"/>
      <c r="BE844" s="86"/>
      <c r="BF844" s="86"/>
      <c r="BG844" s="86"/>
      <c r="BH844" s="86"/>
      <c r="BI844" s="86"/>
      <c r="BJ844" s="86"/>
      <c r="BK844" s="86"/>
      <c r="BL844" s="86"/>
      <c r="BM844" s="86"/>
      <c r="BN844" s="86"/>
      <c r="BO844" s="86"/>
      <c r="BP844" s="86"/>
      <c r="BQ844" s="86"/>
    </row>
    <row r="845" spans="1:69" s="67" customFormat="1" ht="18" customHeight="1" x14ac:dyDescent="0.2">
      <c r="A845" s="206" t="s">
        <v>60</v>
      </c>
      <c r="B845" s="206"/>
      <c r="C845" s="206"/>
      <c r="D845" s="206"/>
      <c r="E845" s="206"/>
      <c r="F845" s="207"/>
      <c r="G845" s="207"/>
      <c r="H845" s="207"/>
      <c r="I845" s="207"/>
      <c r="J845" s="207"/>
      <c r="K845" s="207"/>
      <c r="L845" s="207"/>
      <c r="M845" s="207"/>
      <c r="N845" s="207"/>
      <c r="O845" s="207"/>
      <c r="P845" s="207"/>
      <c r="Q845" s="207"/>
      <c r="R845" s="207"/>
      <c r="S845" s="207"/>
      <c r="T845" s="207"/>
      <c r="U845" s="207"/>
      <c r="V845" s="207"/>
      <c r="W845" s="207"/>
      <c r="X845" s="204" t="str">
        <f t="shared" si="26"/>
        <v/>
      </c>
      <c r="Y845" s="204"/>
      <c r="Z845" s="204"/>
      <c r="AA845" s="204"/>
      <c r="AB845" s="204"/>
      <c r="AC845" s="87"/>
      <c r="AD845" s="66"/>
      <c r="AE845" s="66"/>
      <c r="AF845" s="66"/>
      <c r="AG845" s="85"/>
      <c r="AH845" s="85"/>
      <c r="AI845" s="85"/>
      <c r="AJ845" s="85"/>
      <c r="AK845" s="88"/>
      <c r="AL845" s="88"/>
      <c r="AM845" s="85"/>
      <c r="AN845" s="85"/>
      <c r="AO845" s="85"/>
      <c r="AP845" s="85"/>
      <c r="AQ845" s="85"/>
      <c r="AR845" s="85"/>
      <c r="AS845" s="85"/>
      <c r="AT845" s="86"/>
      <c r="AU845" s="86"/>
      <c r="AV845" s="86"/>
      <c r="AW845" s="86"/>
      <c r="AX845" s="86"/>
      <c r="AY845" s="86"/>
      <c r="AZ845" s="86"/>
      <c r="BA845" s="86"/>
      <c r="BB845" s="86"/>
      <c r="BC845" s="86"/>
      <c r="BD845" s="86"/>
      <c r="BE845" s="86"/>
      <c r="BF845" s="86"/>
      <c r="BG845" s="86"/>
      <c r="BH845" s="86"/>
      <c r="BI845" s="86"/>
      <c r="BJ845" s="86"/>
      <c r="BK845" s="86"/>
      <c r="BL845" s="86"/>
      <c r="BM845" s="86"/>
      <c r="BN845" s="86"/>
      <c r="BO845" s="86"/>
      <c r="BP845" s="86"/>
      <c r="BQ845" s="86"/>
    </row>
    <row r="846" spans="1:69" s="67" customFormat="1" ht="18" customHeight="1" x14ac:dyDescent="0.2">
      <c r="A846" s="206" t="s">
        <v>61</v>
      </c>
      <c r="B846" s="206"/>
      <c r="C846" s="206"/>
      <c r="D846" s="206"/>
      <c r="E846" s="206"/>
      <c r="F846" s="207"/>
      <c r="G846" s="207"/>
      <c r="H846" s="207"/>
      <c r="I846" s="207"/>
      <c r="J846" s="207"/>
      <c r="K846" s="207"/>
      <c r="L846" s="207"/>
      <c r="M846" s="207"/>
      <c r="N846" s="207"/>
      <c r="O846" s="207"/>
      <c r="P846" s="207"/>
      <c r="Q846" s="207"/>
      <c r="R846" s="207"/>
      <c r="S846" s="207"/>
      <c r="T846" s="207"/>
      <c r="U846" s="207"/>
      <c r="V846" s="207"/>
      <c r="W846" s="207"/>
      <c r="X846" s="204" t="str">
        <f t="shared" si="26"/>
        <v/>
      </c>
      <c r="Y846" s="204"/>
      <c r="Z846" s="204"/>
      <c r="AA846" s="204"/>
      <c r="AB846" s="204"/>
      <c r="AC846" s="87"/>
      <c r="AD846" s="66"/>
      <c r="AE846" s="66"/>
      <c r="AF846" s="66"/>
      <c r="AG846" s="85"/>
      <c r="AH846" s="85"/>
      <c r="AI846" s="85"/>
      <c r="AJ846" s="85"/>
      <c r="AK846" s="88"/>
      <c r="AL846" s="88"/>
      <c r="AM846" s="85"/>
      <c r="AN846" s="85"/>
      <c r="AO846" s="85"/>
      <c r="AP846" s="85"/>
      <c r="AQ846" s="85"/>
      <c r="AR846" s="85"/>
      <c r="AS846" s="85"/>
      <c r="AT846" s="86"/>
      <c r="AU846" s="86"/>
      <c r="AV846" s="86"/>
      <c r="AW846" s="86"/>
      <c r="AX846" s="86"/>
      <c r="AY846" s="86"/>
      <c r="AZ846" s="86"/>
      <c r="BA846" s="86"/>
      <c r="BB846" s="86"/>
      <c r="BC846" s="86"/>
      <c r="BD846" s="86"/>
      <c r="BE846" s="86"/>
      <c r="BF846" s="86"/>
      <c r="BG846" s="86"/>
      <c r="BH846" s="86"/>
      <c r="BI846" s="86"/>
      <c r="BJ846" s="86"/>
      <c r="BK846" s="86"/>
      <c r="BL846" s="86"/>
      <c r="BM846" s="86"/>
      <c r="BN846" s="86"/>
      <c r="BO846" s="86"/>
      <c r="BP846" s="86"/>
      <c r="BQ846" s="86"/>
    </row>
    <row r="847" spans="1:69" s="67" customFormat="1" ht="18" customHeight="1" x14ac:dyDescent="0.2">
      <c r="A847" s="206" t="s">
        <v>62</v>
      </c>
      <c r="B847" s="206"/>
      <c r="C847" s="206"/>
      <c r="D847" s="206"/>
      <c r="E847" s="206"/>
      <c r="F847" s="207"/>
      <c r="G847" s="207"/>
      <c r="H847" s="207"/>
      <c r="I847" s="207"/>
      <c r="J847" s="207"/>
      <c r="K847" s="207"/>
      <c r="L847" s="207"/>
      <c r="M847" s="207"/>
      <c r="N847" s="207"/>
      <c r="O847" s="207"/>
      <c r="P847" s="207"/>
      <c r="Q847" s="207"/>
      <c r="R847" s="207"/>
      <c r="S847" s="207"/>
      <c r="T847" s="207"/>
      <c r="U847" s="207"/>
      <c r="V847" s="207"/>
      <c r="W847" s="207"/>
      <c r="X847" s="204" t="str">
        <f t="shared" si="26"/>
        <v/>
      </c>
      <c r="Y847" s="204"/>
      <c r="Z847" s="204"/>
      <c r="AA847" s="204"/>
      <c r="AB847" s="204"/>
      <c r="AC847" s="87"/>
      <c r="AD847" s="66"/>
      <c r="AE847" s="66"/>
      <c r="AF847" s="66"/>
      <c r="AG847" s="85"/>
      <c r="AH847" s="85"/>
      <c r="AI847" s="85"/>
      <c r="AJ847" s="85"/>
      <c r="AK847" s="88"/>
      <c r="AL847" s="88"/>
      <c r="AM847" s="85"/>
      <c r="AN847" s="85"/>
      <c r="AO847" s="85"/>
      <c r="AP847" s="85"/>
      <c r="AQ847" s="85"/>
      <c r="AR847" s="85"/>
      <c r="AS847" s="85"/>
      <c r="AT847" s="86"/>
      <c r="AU847" s="86"/>
      <c r="AV847" s="86"/>
      <c r="AW847" s="86"/>
      <c r="AX847" s="86"/>
      <c r="AY847" s="86"/>
      <c r="AZ847" s="86"/>
      <c r="BA847" s="86"/>
      <c r="BB847" s="86"/>
      <c r="BC847" s="86"/>
      <c r="BD847" s="86"/>
      <c r="BE847" s="86"/>
      <c r="BF847" s="86"/>
      <c r="BG847" s="86"/>
      <c r="BH847" s="86"/>
      <c r="BI847" s="86"/>
      <c r="BJ847" s="86"/>
      <c r="BK847" s="86"/>
      <c r="BL847" s="86"/>
      <c r="BM847" s="86"/>
      <c r="BN847" s="86"/>
      <c r="BO847" s="86"/>
      <c r="BP847" s="86"/>
      <c r="BQ847" s="86"/>
    </row>
    <row r="848" spans="1:69" s="67" customFormat="1" ht="18" customHeight="1" x14ac:dyDescent="0.2">
      <c r="A848" s="206" t="s">
        <v>63</v>
      </c>
      <c r="B848" s="206"/>
      <c r="C848" s="206"/>
      <c r="D848" s="206"/>
      <c r="E848" s="206"/>
      <c r="F848" s="207"/>
      <c r="G848" s="207"/>
      <c r="H848" s="207"/>
      <c r="I848" s="207"/>
      <c r="J848" s="207"/>
      <c r="K848" s="207"/>
      <c r="L848" s="207"/>
      <c r="M848" s="207"/>
      <c r="N848" s="207"/>
      <c r="O848" s="207"/>
      <c r="P848" s="207"/>
      <c r="Q848" s="207"/>
      <c r="R848" s="207"/>
      <c r="S848" s="207"/>
      <c r="T848" s="207"/>
      <c r="U848" s="207"/>
      <c r="V848" s="207"/>
      <c r="W848" s="207"/>
      <c r="X848" s="204" t="str">
        <f t="shared" si="26"/>
        <v/>
      </c>
      <c r="Y848" s="204"/>
      <c r="Z848" s="204"/>
      <c r="AA848" s="204"/>
      <c r="AB848" s="204"/>
      <c r="AC848" s="87"/>
      <c r="AD848" s="66"/>
      <c r="AE848" s="66"/>
      <c r="AF848" s="66"/>
      <c r="AG848" s="85"/>
      <c r="AH848" s="85"/>
      <c r="AI848" s="85"/>
      <c r="AJ848" s="85"/>
      <c r="AK848" s="88"/>
      <c r="AL848" s="88"/>
      <c r="AM848" s="85"/>
      <c r="AN848" s="85"/>
      <c r="AO848" s="85"/>
      <c r="AP848" s="85"/>
      <c r="AQ848" s="85"/>
      <c r="AR848" s="85"/>
      <c r="AS848" s="85"/>
      <c r="AT848" s="86"/>
      <c r="AU848" s="86"/>
      <c r="AV848" s="86"/>
      <c r="AW848" s="86"/>
      <c r="AX848" s="86"/>
      <c r="AY848" s="86"/>
      <c r="AZ848" s="86"/>
      <c r="BA848" s="86"/>
      <c r="BB848" s="86"/>
      <c r="BC848" s="86"/>
      <c r="BD848" s="86"/>
      <c r="BE848" s="86"/>
      <c r="BF848" s="86"/>
      <c r="BG848" s="86"/>
      <c r="BH848" s="86"/>
      <c r="BI848" s="86"/>
      <c r="BJ848" s="86"/>
      <c r="BK848" s="86"/>
      <c r="BL848" s="86"/>
      <c r="BM848" s="86"/>
      <c r="BN848" s="86"/>
      <c r="BO848" s="86"/>
      <c r="BP848" s="86"/>
      <c r="BQ848" s="86"/>
    </row>
    <row r="849" spans="1:69" s="67" customFormat="1" ht="18" customHeight="1" x14ac:dyDescent="0.2">
      <c r="A849" s="206" t="s">
        <v>64</v>
      </c>
      <c r="B849" s="206"/>
      <c r="C849" s="206"/>
      <c r="D849" s="206"/>
      <c r="E849" s="206"/>
      <c r="F849" s="207"/>
      <c r="G849" s="207"/>
      <c r="H849" s="207"/>
      <c r="I849" s="207"/>
      <c r="J849" s="207"/>
      <c r="K849" s="207"/>
      <c r="L849" s="207"/>
      <c r="M849" s="207"/>
      <c r="N849" s="207"/>
      <c r="O849" s="207"/>
      <c r="P849" s="207"/>
      <c r="Q849" s="207"/>
      <c r="R849" s="207"/>
      <c r="S849" s="207"/>
      <c r="T849" s="207"/>
      <c r="U849" s="207"/>
      <c r="V849" s="207"/>
      <c r="W849" s="207"/>
      <c r="X849" s="204" t="str">
        <f t="shared" si="26"/>
        <v/>
      </c>
      <c r="Y849" s="204"/>
      <c r="Z849" s="204"/>
      <c r="AA849" s="204"/>
      <c r="AB849" s="204"/>
      <c r="AC849" s="87"/>
      <c r="AD849" s="66"/>
      <c r="AE849" s="66"/>
      <c r="AF849" s="66"/>
      <c r="AG849" s="85"/>
      <c r="AH849" s="85"/>
      <c r="AI849" s="85"/>
      <c r="AJ849" s="85"/>
      <c r="AK849" s="88"/>
      <c r="AL849" s="88"/>
      <c r="AM849" s="85"/>
      <c r="AN849" s="85"/>
      <c r="AO849" s="85"/>
      <c r="AP849" s="85"/>
      <c r="AQ849" s="85"/>
      <c r="AR849" s="85"/>
      <c r="AS849" s="85"/>
      <c r="AT849" s="86"/>
      <c r="AU849" s="86"/>
      <c r="AV849" s="86"/>
      <c r="AW849" s="86"/>
      <c r="AX849" s="86"/>
      <c r="AY849" s="86"/>
      <c r="AZ849" s="86"/>
      <c r="BA849" s="86"/>
      <c r="BB849" s="86"/>
      <c r="BC849" s="86"/>
      <c r="BD849" s="86"/>
      <c r="BE849" s="86"/>
      <c r="BF849" s="86"/>
      <c r="BG849" s="86"/>
      <c r="BH849" s="86"/>
      <c r="BI849" s="86"/>
      <c r="BJ849" s="86"/>
      <c r="BK849" s="86"/>
      <c r="BL849" s="86"/>
      <c r="BM849" s="86"/>
      <c r="BN849" s="86"/>
      <c r="BO849" s="86"/>
      <c r="BP849" s="86"/>
      <c r="BQ849" s="86"/>
    </row>
    <row r="850" spans="1:69" s="67" customFormat="1" ht="18" customHeight="1" x14ac:dyDescent="0.2">
      <c r="A850" s="206" t="s">
        <v>65</v>
      </c>
      <c r="B850" s="206"/>
      <c r="C850" s="206"/>
      <c r="D850" s="206"/>
      <c r="E850" s="206"/>
      <c r="F850" s="207"/>
      <c r="G850" s="207"/>
      <c r="H850" s="207"/>
      <c r="I850" s="207"/>
      <c r="J850" s="207"/>
      <c r="K850" s="207"/>
      <c r="L850" s="207"/>
      <c r="M850" s="207"/>
      <c r="N850" s="207"/>
      <c r="O850" s="207"/>
      <c r="P850" s="207"/>
      <c r="Q850" s="207"/>
      <c r="R850" s="207"/>
      <c r="S850" s="207"/>
      <c r="T850" s="207"/>
      <c r="U850" s="207"/>
      <c r="V850" s="207"/>
      <c r="W850" s="207"/>
      <c r="X850" s="204" t="str">
        <f t="shared" si="26"/>
        <v/>
      </c>
      <c r="Y850" s="204"/>
      <c r="Z850" s="204"/>
      <c r="AA850" s="204"/>
      <c r="AB850" s="204"/>
      <c r="AC850" s="87"/>
      <c r="AD850" s="66"/>
      <c r="AE850" s="66"/>
      <c r="AF850" s="66"/>
      <c r="AG850" s="85"/>
      <c r="AH850" s="85"/>
      <c r="AI850" s="85"/>
      <c r="AJ850" s="85"/>
      <c r="AK850" s="88"/>
      <c r="AL850" s="88"/>
      <c r="AM850" s="85"/>
      <c r="AN850" s="85"/>
      <c r="AO850" s="85"/>
      <c r="AP850" s="85"/>
      <c r="AQ850" s="85"/>
      <c r="AR850" s="85"/>
      <c r="AS850" s="85"/>
      <c r="AT850" s="86"/>
      <c r="AU850" s="86"/>
      <c r="AV850" s="86"/>
      <c r="AW850" s="86"/>
      <c r="AX850" s="86"/>
      <c r="AY850" s="86"/>
      <c r="AZ850" s="86"/>
      <c r="BA850" s="86"/>
      <c r="BB850" s="86"/>
      <c r="BC850" s="86"/>
      <c r="BD850" s="86"/>
      <c r="BE850" s="86"/>
      <c r="BF850" s="86"/>
      <c r="BG850" s="86"/>
      <c r="BH850" s="86"/>
      <c r="BI850" s="86"/>
      <c r="BJ850" s="86"/>
      <c r="BK850" s="86"/>
      <c r="BL850" s="86"/>
      <c r="BM850" s="86"/>
      <c r="BN850" s="86"/>
      <c r="BO850" s="86"/>
      <c r="BP850" s="86"/>
      <c r="BQ850" s="86"/>
    </row>
    <row r="851" spans="1:69" s="67" customFormat="1" ht="18" customHeight="1" x14ac:dyDescent="0.2">
      <c r="A851" s="203" t="s">
        <v>66</v>
      </c>
      <c r="B851" s="203"/>
      <c r="C851" s="203"/>
      <c r="D851" s="203"/>
      <c r="E851" s="203"/>
      <c r="F851" s="203"/>
      <c r="G851" s="203"/>
      <c r="H851" s="203"/>
      <c r="I851" s="203"/>
      <c r="J851" s="203"/>
      <c r="K851" s="203"/>
      <c r="L851" s="203"/>
      <c r="M851" s="203"/>
      <c r="N851" s="203"/>
      <c r="O851" s="203"/>
      <c r="P851" s="203"/>
      <c r="Q851" s="203"/>
      <c r="R851" s="203"/>
      <c r="S851" s="203"/>
      <c r="T851" s="203"/>
      <c r="U851" s="203"/>
      <c r="V851" s="203"/>
      <c r="W851" s="203"/>
      <c r="X851" s="204" t="str">
        <f>IF(SUM(X839:AB850)=0,"",SUM(X839:AB850))</f>
        <v/>
      </c>
      <c r="Y851" s="204"/>
      <c r="Z851" s="204"/>
      <c r="AA851" s="204"/>
      <c r="AB851" s="204"/>
      <c r="AC851" s="89"/>
      <c r="AD851" s="66"/>
      <c r="AE851" s="66"/>
      <c r="AF851" s="66"/>
      <c r="AK851" s="90"/>
      <c r="AL851" s="90"/>
      <c r="AM851" s="90"/>
      <c r="AN851" s="90"/>
    </row>
    <row r="852" spans="1:69" s="67" customFormat="1" ht="18" customHeight="1" x14ac:dyDescent="0.2">
      <c r="A852" s="203" t="s">
        <v>87</v>
      </c>
      <c r="B852" s="203"/>
      <c r="C852" s="203"/>
      <c r="D852" s="203"/>
      <c r="E852" s="203"/>
      <c r="F852" s="203"/>
      <c r="G852" s="203"/>
      <c r="H852" s="203"/>
      <c r="I852" s="203"/>
      <c r="J852" s="203"/>
      <c r="K852" s="203"/>
      <c r="L852" s="203"/>
      <c r="M852" s="203"/>
      <c r="N852" s="203"/>
      <c r="O852" s="203"/>
      <c r="P852" s="203"/>
      <c r="Q852" s="203"/>
      <c r="R852" s="203"/>
      <c r="S852" s="203"/>
      <c r="T852" s="203"/>
      <c r="U852" s="203"/>
      <c r="V852" s="203"/>
      <c r="W852" s="203"/>
      <c r="X852" s="204" t="str">
        <f>IFERROR(ROUND(X851*0.22,2),"")</f>
        <v/>
      </c>
      <c r="Y852" s="204"/>
      <c r="Z852" s="204"/>
      <c r="AA852" s="204"/>
      <c r="AB852" s="204"/>
      <c r="AC852" s="89"/>
      <c r="AD852" s="66"/>
      <c r="AE852" s="66"/>
      <c r="AF852" s="66"/>
      <c r="AG852" s="90"/>
      <c r="AH852" s="90"/>
      <c r="AI852" s="90"/>
      <c r="AJ852" s="90"/>
    </row>
    <row r="853" spans="1:69" s="67" customFormat="1" ht="18" customHeight="1" x14ac:dyDescent="0.2">
      <c r="A853" s="203" t="s">
        <v>67</v>
      </c>
      <c r="B853" s="203"/>
      <c r="C853" s="203"/>
      <c r="D853" s="203"/>
      <c r="E853" s="203"/>
      <c r="F853" s="203"/>
      <c r="G853" s="203"/>
      <c r="H853" s="203"/>
      <c r="I853" s="203"/>
      <c r="J853" s="203"/>
      <c r="K853" s="203"/>
      <c r="L853" s="203"/>
      <c r="M853" s="203"/>
      <c r="N853" s="203"/>
      <c r="O853" s="203"/>
      <c r="P853" s="203"/>
      <c r="Q853" s="203"/>
      <c r="R853" s="203"/>
      <c r="S853" s="203"/>
      <c r="T853" s="203"/>
      <c r="U853" s="203"/>
      <c r="V853" s="203"/>
      <c r="W853" s="203"/>
      <c r="X853" s="204" t="str">
        <f>IFERROR(ROUND(X851*0.01,2),"")</f>
        <v/>
      </c>
      <c r="Y853" s="204"/>
      <c r="Z853" s="204"/>
      <c r="AA853" s="204"/>
      <c r="AB853" s="204"/>
      <c r="AC853" s="89"/>
      <c r="AD853" s="66"/>
      <c r="AE853" s="66"/>
      <c r="AF853" s="66"/>
      <c r="AG853" s="90"/>
      <c r="AH853" s="90"/>
      <c r="AI853" s="90"/>
      <c r="AJ853" s="90"/>
      <c r="AK853" s="90"/>
      <c r="AL853" s="90"/>
      <c r="AM853" s="90"/>
      <c r="AN853" s="90"/>
      <c r="AO853" s="90"/>
    </row>
    <row r="854" spans="1:69" s="67" customFormat="1" ht="18" customHeight="1" x14ac:dyDescent="0.2">
      <c r="A854" s="203" t="s">
        <v>33</v>
      </c>
      <c r="B854" s="203"/>
      <c r="C854" s="203"/>
      <c r="D854" s="203"/>
      <c r="E854" s="203"/>
      <c r="F854" s="203"/>
      <c r="G854" s="203"/>
      <c r="H854" s="203"/>
      <c r="I854" s="203"/>
      <c r="J854" s="203"/>
      <c r="K854" s="203"/>
      <c r="L854" s="203"/>
      <c r="M854" s="203"/>
      <c r="N854" s="203"/>
      <c r="O854" s="203"/>
      <c r="P854" s="203"/>
      <c r="Q854" s="203"/>
      <c r="R854" s="203"/>
      <c r="S854" s="203"/>
      <c r="T854" s="203"/>
      <c r="U854" s="203"/>
      <c r="V854" s="203"/>
      <c r="W854" s="203"/>
      <c r="X854" s="204" t="str">
        <f>IF(SUM(X851:AB853)=0,"",SUM(X851:AB853))</f>
        <v/>
      </c>
      <c r="Y854" s="204"/>
      <c r="Z854" s="204"/>
      <c r="AA854" s="204"/>
      <c r="AB854" s="204"/>
      <c r="AC854" s="89"/>
      <c r="AD854" s="66"/>
      <c r="AE854" s="66"/>
      <c r="AF854" s="66"/>
      <c r="AG854" s="90"/>
      <c r="AH854" s="90"/>
      <c r="AI854" s="90"/>
      <c r="AJ854" s="90"/>
      <c r="AK854" s="90"/>
      <c r="AL854" s="90"/>
      <c r="AM854" s="90"/>
      <c r="AN854" s="90"/>
      <c r="AO854" s="90"/>
    </row>
    <row r="855" spans="1:69" ht="18" customHeight="1" x14ac:dyDescent="0.2">
      <c r="A855" s="205" t="str">
        <f>"Gesamtsumme "&amp;Finanzierungsplan!I48&amp;" bis "&amp;Finanzierungsplan!S48</f>
        <v>Gesamtsumme 2026 bis 2028</v>
      </c>
      <c r="B855" s="205"/>
      <c r="C855" s="205"/>
      <c r="D855" s="205"/>
      <c r="E855" s="205"/>
      <c r="F855" s="205"/>
      <c r="G855" s="205"/>
      <c r="H855" s="205"/>
      <c r="I855" s="205"/>
      <c r="J855" s="205"/>
      <c r="K855" s="205"/>
      <c r="L855" s="205"/>
      <c r="M855" s="205"/>
      <c r="N855" s="205"/>
      <c r="O855" s="205"/>
      <c r="P855" s="205"/>
      <c r="Q855" s="205"/>
      <c r="R855" s="205"/>
      <c r="S855" s="205"/>
      <c r="T855" s="205"/>
      <c r="U855" s="205"/>
      <c r="V855" s="205"/>
      <c r="W855" s="205"/>
      <c r="X855" s="204" t="str">
        <f>IF(SUM(X854,X832,X810)=0,"",IFERROR(ROUND(SUM(X854,X832,X810),2),""))</f>
        <v/>
      </c>
      <c r="Y855" s="204"/>
      <c r="Z855" s="204"/>
      <c r="AA855" s="204"/>
      <c r="AB855" s="204"/>
      <c r="AC855" s="82"/>
      <c r="AD855" s="82"/>
    </row>
    <row r="856" spans="1:69" ht="9" customHeight="1" x14ac:dyDescent="0.2">
      <c r="A856" s="92"/>
      <c r="B856" s="82"/>
      <c r="C856" s="82"/>
      <c r="D856" s="82"/>
      <c r="E856" s="82"/>
      <c r="F856" s="82"/>
      <c r="G856" s="82"/>
      <c r="H856" s="82"/>
      <c r="I856" s="82"/>
      <c r="J856" s="82"/>
      <c r="K856" s="82"/>
      <c r="L856" s="82"/>
      <c r="M856" s="82"/>
      <c r="N856" s="82"/>
      <c r="O856" s="82"/>
      <c r="P856" s="82"/>
      <c r="Q856" s="82"/>
      <c r="R856" s="82"/>
      <c r="S856" s="92"/>
      <c r="T856" s="82"/>
      <c r="V856" s="82"/>
      <c r="W856" s="82"/>
      <c r="X856" s="82"/>
      <c r="Y856" s="82"/>
      <c r="Z856" s="82"/>
      <c r="AA856" s="82"/>
      <c r="AB856" s="82"/>
      <c r="AC856" s="82"/>
      <c r="AD856" s="82"/>
    </row>
    <row r="857" spans="1:69" ht="15" customHeight="1" x14ac:dyDescent="0.2">
      <c r="A857" s="92" t="s">
        <v>75</v>
      </c>
      <c r="B857" s="82"/>
      <c r="C857" s="82"/>
      <c r="D857" s="82"/>
      <c r="E857" s="82"/>
      <c r="F857" s="82"/>
      <c r="G857" s="82"/>
      <c r="H857" s="82"/>
      <c r="I857" s="82"/>
      <c r="J857" s="82"/>
      <c r="K857" s="82"/>
      <c r="L857" s="82"/>
      <c r="M857" s="82"/>
      <c r="N857" s="82"/>
      <c r="O857" s="82"/>
      <c r="P857" s="82"/>
      <c r="Q857" s="82"/>
      <c r="R857" s="82"/>
      <c r="T857" s="82"/>
      <c r="V857" s="82"/>
      <c r="W857" s="82"/>
      <c r="X857" s="82"/>
      <c r="Y857" s="82"/>
      <c r="Z857" s="82"/>
      <c r="AA857" s="82"/>
      <c r="AB857" s="93" t="s">
        <v>76</v>
      </c>
      <c r="AC857" s="82"/>
      <c r="AD857" s="82"/>
    </row>
    <row r="858" spans="1:69" ht="15" customHeight="1" x14ac:dyDescent="0.2">
      <c r="A858" s="92"/>
      <c r="B858" s="82"/>
      <c r="C858" s="82"/>
      <c r="D858" s="82"/>
      <c r="E858" s="82"/>
      <c r="F858" s="82"/>
      <c r="G858" s="82"/>
      <c r="H858" s="82"/>
      <c r="I858" s="82"/>
      <c r="J858" s="82"/>
      <c r="K858" s="82"/>
      <c r="L858" s="82"/>
      <c r="M858" s="82"/>
      <c r="N858" s="82"/>
      <c r="O858" s="82"/>
      <c r="P858" s="82"/>
      <c r="Q858" s="82"/>
      <c r="R858" s="82"/>
      <c r="S858" s="92"/>
      <c r="T858" s="82"/>
      <c r="V858" s="82"/>
      <c r="W858" s="82"/>
      <c r="X858" s="82"/>
      <c r="Y858" s="82"/>
      <c r="Z858" s="82"/>
      <c r="AA858" s="82"/>
      <c r="AB858" s="82"/>
      <c r="AC858" s="82"/>
      <c r="AD858" s="82"/>
    </row>
    <row r="859" spans="1:69" ht="15" customHeight="1" x14ac:dyDescent="0.2">
      <c r="A859" s="203" t="s">
        <v>145</v>
      </c>
      <c r="B859" s="203"/>
      <c r="C859" s="203"/>
      <c r="D859" s="203"/>
      <c r="E859" s="203"/>
      <c r="F859" s="187" t="str">
        <f>IF(Gesamtübersicht!$B$8="","",Gesamtübersicht!$B$8)</f>
        <v/>
      </c>
      <c r="G859" s="187"/>
      <c r="H859" s="187"/>
      <c r="I859" s="187"/>
      <c r="J859" s="187"/>
      <c r="K859" s="187"/>
      <c r="L859" s="187"/>
      <c r="M859" s="187"/>
      <c r="N859" s="187"/>
      <c r="O859" s="187"/>
      <c r="P859" s="187"/>
      <c r="Q859" s="187"/>
      <c r="R859" s="187"/>
      <c r="S859" s="187"/>
      <c r="T859" s="187"/>
      <c r="U859" s="187"/>
      <c r="V859" s="187"/>
      <c r="W859" s="187"/>
      <c r="X859" s="187"/>
      <c r="Y859" s="187"/>
      <c r="Z859" s="187"/>
      <c r="AA859" s="187"/>
      <c r="AB859" s="187"/>
    </row>
    <row r="860" spans="1:69" ht="15" customHeight="1" x14ac:dyDescent="0.2">
      <c r="A860" s="203" t="s">
        <v>142</v>
      </c>
      <c r="B860" s="203"/>
      <c r="C860" s="203"/>
      <c r="D860" s="203"/>
      <c r="E860" s="203"/>
      <c r="F860" s="186" t="str">
        <f>IF(Gesamtübersicht!$B$9="","",Gesamtübersicht!$B$9)</f>
        <v/>
      </c>
      <c r="G860" s="186"/>
      <c r="H860" s="186"/>
      <c r="I860" s="186"/>
      <c r="J860" s="186"/>
      <c r="K860" s="186"/>
      <c r="L860" s="186"/>
      <c r="M860" s="186"/>
      <c r="N860" s="186"/>
      <c r="O860" s="186"/>
      <c r="P860" s="186"/>
      <c r="Q860" s="186"/>
      <c r="R860" s="186"/>
      <c r="S860" s="186"/>
      <c r="T860" s="186"/>
      <c r="U860" s="186"/>
      <c r="V860" s="186"/>
      <c r="W860" s="186"/>
      <c r="X860" s="186"/>
      <c r="Y860" s="186"/>
      <c r="Z860" s="186"/>
      <c r="AA860" s="186"/>
      <c r="AB860" s="186"/>
    </row>
    <row r="861" spans="1:69" ht="15" customHeight="1" x14ac:dyDescent="0.2">
      <c r="A861" s="83"/>
      <c r="B861" s="83"/>
      <c r="C861" s="83"/>
      <c r="D861" s="83"/>
      <c r="E861" s="83"/>
      <c r="F861" s="96"/>
      <c r="G861" s="96"/>
      <c r="H861" s="96"/>
      <c r="I861" s="96"/>
      <c r="J861" s="96"/>
      <c r="K861" s="96"/>
      <c r="L861" s="96"/>
      <c r="M861" s="96"/>
      <c r="N861" s="96"/>
      <c r="O861" s="96"/>
      <c r="P861" s="96"/>
      <c r="Q861" s="96"/>
      <c r="R861" s="96"/>
      <c r="S861" s="96"/>
      <c r="T861" s="96"/>
      <c r="U861" s="96"/>
      <c r="V861" s="96"/>
      <c r="W861" s="96"/>
      <c r="X861" s="96"/>
      <c r="Y861" s="96"/>
      <c r="Z861" s="96"/>
      <c r="AA861" s="96"/>
      <c r="AB861" s="96"/>
    </row>
    <row r="862" spans="1:69" ht="18" customHeight="1" x14ac:dyDescent="0.2">
      <c r="A862" s="97" t="s">
        <v>86</v>
      </c>
    </row>
    <row r="863" spans="1:69" ht="17.100000000000001" customHeight="1" x14ac:dyDescent="0.2">
      <c r="A863" s="217" t="s">
        <v>1</v>
      </c>
      <c r="B863" s="217"/>
      <c r="C863" s="217"/>
      <c r="D863" s="217"/>
      <c r="E863" s="217"/>
      <c r="F863" s="217"/>
      <c r="G863" s="217"/>
      <c r="H863" s="217"/>
      <c r="I863" s="217"/>
      <c r="J863" s="217"/>
      <c r="K863" s="217"/>
      <c r="L863" s="217"/>
      <c r="M863" s="217"/>
      <c r="N863" s="217"/>
      <c r="O863" s="217"/>
      <c r="P863" s="217"/>
      <c r="Q863" s="217"/>
      <c r="R863" s="217"/>
      <c r="S863" s="217"/>
      <c r="T863" s="217"/>
      <c r="U863" s="217"/>
      <c r="V863" s="217"/>
      <c r="W863" s="217"/>
      <c r="X863" s="217"/>
      <c r="Y863" s="217"/>
      <c r="Z863" s="217"/>
      <c r="AA863" s="217"/>
      <c r="AB863" s="217"/>
    </row>
    <row r="864" spans="1:69" ht="9" customHeight="1" x14ac:dyDescent="0.2"/>
    <row r="865" spans="1:32" s="67" customFormat="1" ht="18" customHeight="1" x14ac:dyDescent="0.2">
      <c r="B865" s="213" t="s">
        <v>11</v>
      </c>
      <c r="C865" s="213"/>
      <c r="D865" s="213"/>
      <c r="E865" s="213"/>
      <c r="F865" s="213"/>
      <c r="G865" s="213"/>
      <c r="H865" s="213"/>
      <c r="I865" s="213"/>
      <c r="J865" s="213"/>
      <c r="K865" s="213"/>
      <c r="L865" s="213"/>
      <c r="M865" s="218"/>
      <c r="N865" s="218"/>
      <c r="O865" s="218"/>
      <c r="P865" s="218"/>
      <c r="Q865" s="218"/>
      <c r="R865" s="218"/>
      <c r="S865" s="218"/>
      <c r="T865" s="218"/>
      <c r="U865" s="218"/>
      <c r="V865" s="218"/>
      <c r="W865" s="218"/>
      <c r="X865" s="218"/>
      <c r="AD865" s="66"/>
      <c r="AE865" s="66"/>
      <c r="AF865" s="66"/>
    </row>
    <row r="866" spans="1:32" s="67" customFormat="1" ht="18" customHeight="1" x14ac:dyDescent="0.2">
      <c r="B866" s="224" t="s">
        <v>44</v>
      </c>
      <c r="C866" s="224"/>
      <c r="D866" s="224"/>
      <c r="E866" s="224"/>
      <c r="F866" s="224"/>
      <c r="G866" s="224"/>
      <c r="H866" s="224"/>
      <c r="I866" s="224"/>
      <c r="J866" s="224"/>
      <c r="K866" s="224"/>
      <c r="L866" s="224"/>
      <c r="M866" s="3"/>
      <c r="N866" s="74"/>
      <c r="O866" s="74"/>
      <c r="P866" s="74"/>
      <c r="Q866" s="74"/>
      <c r="R866" s="74"/>
      <c r="S866" s="74"/>
      <c r="T866" s="74"/>
      <c r="U866" s="74"/>
      <c r="V866" s="74"/>
      <c r="W866" s="74"/>
      <c r="X866" s="74"/>
      <c r="AD866" s="66"/>
      <c r="AE866" s="66"/>
      <c r="AF866" s="66"/>
    </row>
    <row r="867" spans="1:32" ht="9" customHeight="1" x14ac:dyDescent="0.2"/>
    <row r="868" spans="1:32" ht="17.100000000000001" customHeight="1" x14ac:dyDescent="0.2">
      <c r="A868" s="217" t="s">
        <v>46</v>
      </c>
      <c r="B868" s="217"/>
      <c r="C868" s="217"/>
      <c r="D868" s="217"/>
      <c r="E868" s="217"/>
      <c r="F868" s="217"/>
      <c r="G868" s="217"/>
      <c r="H868" s="217"/>
      <c r="I868" s="217"/>
      <c r="J868" s="217"/>
      <c r="K868" s="217"/>
      <c r="L868" s="217"/>
      <c r="M868" s="217"/>
      <c r="N868" s="217"/>
      <c r="O868" s="217"/>
      <c r="P868" s="217"/>
      <c r="Q868" s="217"/>
      <c r="R868" s="217"/>
      <c r="S868" s="217"/>
      <c r="T868" s="217"/>
      <c r="U868" s="217"/>
      <c r="V868" s="217"/>
      <c r="W868" s="217"/>
      <c r="X868" s="217"/>
      <c r="Y868" s="217"/>
      <c r="Z868" s="217"/>
      <c r="AA868" s="217"/>
      <c r="AB868" s="217"/>
    </row>
    <row r="869" spans="1:32" ht="9" customHeight="1" x14ac:dyDescent="0.2">
      <c r="B869" s="75"/>
      <c r="C869" s="75"/>
      <c r="D869" s="75"/>
      <c r="E869" s="75"/>
      <c r="F869" s="75"/>
      <c r="G869" s="75"/>
      <c r="H869" s="75"/>
      <c r="I869" s="75"/>
      <c r="J869" s="75"/>
      <c r="K869" s="75"/>
    </row>
    <row r="870" spans="1:32" s="67" customFormat="1" ht="18" customHeight="1" x14ac:dyDescent="0.2">
      <c r="B870" s="213" t="s">
        <v>9</v>
      </c>
      <c r="C870" s="213"/>
      <c r="D870" s="213"/>
      <c r="E870" s="213"/>
      <c r="F870" s="213"/>
      <c r="G870" s="213"/>
      <c r="H870" s="213"/>
      <c r="I870" s="213"/>
      <c r="J870" s="213"/>
      <c r="K870" s="213"/>
      <c r="L870" s="213"/>
      <c r="M870" s="214"/>
      <c r="N870" s="214"/>
      <c r="O870" s="214"/>
      <c r="P870" s="214"/>
      <c r="Q870" s="214"/>
      <c r="R870" s="214"/>
      <c r="S870" s="214"/>
      <c r="T870" s="214"/>
      <c r="U870" s="214"/>
      <c r="V870" s="214"/>
      <c r="W870" s="214"/>
      <c r="X870" s="214"/>
      <c r="AD870" s="66"/>
      <c r="AE870" s="66"/>
      <c r="AF870" s="66"/>
    </row>
    <row r="871" spans="1:32" s="67" customFormat="1" ht="18" customHeight="1" x14ac:dyDescent="0.2">
      <c r="B871" s="215" t="s">
        <v>52</v>
      </c>
      <c r="C871" s="215"/>
      <c r="D871" s="215"/>
      <c r="E871" s="215"/>
      <c r="F871" s="215"/>
      <c r="G871" s="215"/>
      <c r="H871" s="215"/>
      <c r="I871" s="215"/>
      <c r="J871" s="215"/>
      <c r="K871" s="215"/>
      <c r="L871" s="215"/>
      <c r="M871" s="207"/>
      <c r="N871" s="207"/>
      <c r="O871" s="207"/>
      <c r="P871" s="207"/>
      <c r="Q871" s="207"/>
      <c r="R871" s="207"/>
      <c r="S871" s="207"/>
      <c r="T871" s="207"/>
      <c r="U871" s="207"/>
      <c r="V871" s="207"/>
      <c r="W871" s="207"/>
      <c r="X871" s="207"/>
      <c r="AD871" s="66"/>
      <c r="AE871" s="66"/>
      <c r="AF871" s="66"/>
    </row>
    <row r="872" spans="1:32" s="67" customFormat="1" ht="18" customHeight="1" x14ac:dyDescent="0.2">
      <c r="B872" s="215" t="s">
        <v>53</v>
      </c>
      <c r="C872" s="215"/>
      <c r="D872" s="215"/>
      <c r="E872" s="215"/>
      <c r="F872" s="215"/>
      <c r="G872" s="215"/>
      <c r="H872" s="215"/>
      <c r="I872" s="215"/>
      <c r="J872" s="215"/>
      <c r="K872" s="215"/>
      <c r="L872" s="215"/>
      <c r="M872" s="207"/>
      <c r="N872" s="207"/>
      <c r="O872" s="207"/>
      <c r="P872" s="207"/>
      <c r="Q872" s="207"/>
      <c r="R872" s="207"/>
      <c r="S872" s="207"/>
      <c r="T872" s="207"/>
      <c r="U872" s="207"/>
      <c r="V872" s="207"/>
      <c r="W872" s="207"/>
      <c r="X872" s="207"/>
      <c r="AD872" s="66"/>
      <c r="AE872" s="66"/>
      <c r="AF872" s="66"/>
    </row>
    <row r="873" spans="1:32" s="67" customFormat="1" ht="18" customHeight="1" x14ac:dyDescent="0.2">
      <c r="B873" s="213" t="s">
        <v>38</v>
      </c>
      <c r="C873" s="213"/>
      <c r="D873" s="213"/>
      <c r="E873" s="213"/>
      <c r="F873" s="213"/>
      <c r="G873" s="213"/>
      <c r="H873" s="213"/>
      <c r="I873" s="213"/>
      <c r="J873" s="213"/>
      <c r="K873" s="213"/>
      <c r="L873" s="213"/>
      <c r="M873" s="216"/>
      <c r="N873" s="216"/>
      <c r="O873" s="216"/>
      <c r="P873" s="216"/>
      <c r="Q873" s="216"/>
      <c r="R873" s="216"/>
      <c r="S873" s="216"/>
      <c r="T873" s="216"/>
      <c r="U873" s="216"/>
      <c r="V873" s="216"/>
      <c r="W873" s="216"/>
      <c r="X873" s="216"/>
      <c r="AD873" s="66"/>
      <c r="AE873" s="66"/>
      <c r="AF873" s="66"/>
    </row>
    <row r="874" spans="1:32" ht="9" customHeight="1" x14ac:dyDescent="0.2">
      <c r="B874" s="76"/>
      <c r="C874" s="76"/>
      <c r="D874" s="76"/>
      <c r="E874" s="76"/>
      <c r="F874" s="76"/>
      <c r="G874" s="76"/>
      <c r="H874" s="76"/>
      <c r="I874" s="76"/>
      <c r="J874" s="76"/>
      <c r="K874" s="76"/>
      <c r="L874" s="76"/>
      <c r="M874" s="77"/>
      <c r="N874" s="77"/>
      <c r="O874" s="77"/>
      <c r="P874" s="77"/>
      <c r="Q874" s="77"/>
      <c r="R874" s="77"/>
      <c r="S874" s="77"/>
      <c r="T874" s="77"/>
      <c r="U874" s="77"/>
      <c r="V874" s="77"/>
      <c r="W874" s="77"/>
      <c r="X874" s="77"/>
    </row>
    <row r="875" spans="1:32" ht="17.100000000000001" customHeight="1" x14ac:dyDescent="0.2">
      <c r="A875" s="217" t="s">
        <v>10</v>
      </c>
      <c r="B875" s="217"/>
      <c r="C875" s="217"/>
      <c r="D875" s="217"/>
      <c r="E875" s="217"/>
      <c r="F875" s="217"/>
      <c r="G875" s="217"/>
      <c r="H875" s="217"/>
      <c r="I875" s="217"/>
      <c r="J875" s="217"/>
      <c r="K875" s="217"/>
      <c r="L875" s="217"/>
      <c r="M875" s="217"/>
      <c r="N875" s="217"/>
      <c r="O875" s="217"/>
      <c r="P875" s="217"/>
      <c r="Q875" s="217"/>
      <c r="R875" s="217"/>
      <c r="S875" s="217"/>
      <c r="T875" s="217"/>
      <c r="U875" s="217"/>
      <c r="V875" s="217"/>
      <c r="W875" s="217"/>
      <c r="X875" s="217"/>
      <c r="Y875" s="217"/>
      <c r="Z875" s="217"/>
      <c r="AA875" s="217"/>
      <c r="AB875" s="217"/>
    </row>
    <row r="876" spans="1:32" ht="9" customHeight="1" x14ac:dyDescent="0.2">
      <c r="B876" s="75"/>
      <c r="C876" s="75"/>
      <c r="D876" s="75"/>
      <c r="E876" s="75"/>
      <c r="F876" s="75"/>
      <c r="G876" s="75"/>
      <c r="H876" s="75"/>
      <c r="I876" s="75"/>
      <c r="K876" s="75"/>
    </row>
    <row r="877" spans="1:32" s="78" customFormat="1" ht="18" customHeight="1" x14ac:dyDescent="0.2">
      <c r="B877" s="215" t="s">
        <v>114</v>
      </c>
      <c r="C877" s="213"/>
      <c r="D877" s="213"/>
      <c r="E877" s="213"/>
      <c r="F877" s="213"/>
      <c r="G877" s="213"/>
      <c r="H877" s="213"/>
      <c r="I877" s="213"/>
      <c r="J877" s="213"/>
      <c r="K877" s="213"/>
      <c r="L877" s="213"/>
      <c r="M877" s="218"/>
      <c r="N877" s="219"/>
      <c r="O877" s="219"/>
      <c r="P877" s="219"/>
      <c r="Q877" s="219"/>
      <c r="R877" s="219"/>
      <c r="S877" s="219"/>
      <c r="T877" s="219"/>
      <c r="U877" s="219"/>
      <c r="V877" s="219"/>
      <c r="W877" s="219"/>
      <c r="X877" s="219"/>
      <c r="AD877" s="66"/>
      <c r="AE877" s="66"/>
      <c r="AF877" s="66"/>
    </row>
    <row r="878" spans="1:32" s="78" customFormat="1" ht="18" customHeight="1" x14ac:dyDescent="0.2">
      <c r="B878" s="215" t="s">
        <v>112</v>
      </c>
      <c r="C878" s="213"/>
      <c r="D878" s="213"/>
      <c r="E878" s="213"/>
      <c r="F878" s="213"/>
      <c r="G878" s="213"/>
      <c r="H878" s="213"/>
      <c r="I878" s="213"/>
      <c r="J878" s="213"/>
      <c r="K878" s="213"/>
      <c r="L878" s="213"/>
      <c r="M878" s="220"/>
      <c r="N878" s="220"/>
      <c r="O878" s="220"/>
      <c r="P878" s="220"/>
      <c r="Q878" s="220"/>
      <c r="R878" s="220"/>
      <c r="S878" s="220"/>
      <c r="T878" s="220"/>
      <c r="U878" s="220"/>
      <c r="V878" s="220"/>
      <c r="W878" s="220"/>
      <c r="X878" s="220"/>
      <c r="AD878" s="66"/>
      <c r="AE878" s="66"/>
      <c r="AF878" s="66"/>
    </row>
    <row r="879" spans="1:32" s="78" customFormat="1" ht="18" customHeight="1" x14ac:dyDescent="0.2">
      <c r="B879" s="215" t="s">
        <v>77</v>
      </c>
      <c r="C879" s="213"/>
      <c r="D879" s="213"/>
      <c r="E879" s="213"/>
      <c r="F879" s="213"/>
      <c r="G879" s="213"/>
      <c r="H879" s="213"/>
      <c r="I879" s="213"/>
      <c r="J879" s="213"/>
      <c r="K879" s="213"/>
      <c r="L879" s="213"/>
      <c r="M879" s="221"/>
      <c r="N879" s="221"/>
      <c r="O879" s="221"/>
      <c r="P879" s="221"/>
      <c r="Q879" s="221"/>
      <c r="R879" s="221"/>
      <c r="S879" s="221"/>
      <c r="T879" s="221"/>
      <c r="U879" s="221"/>
      <c r="V879" s="221"/>
      <c r="W879" s="221"/>
      <c r="X879" s="221"/>
      <c r="AD879" s="66"/>
      <c r="AE879" s="66"/>
      <c r="AF879" s="66"/>
    </row>
    <row r="880" spans="1:32" s="78" customFormat="1" ht="18" customHeight="1" x14ac:dyDescent="0.2">
      <c r="B880" s="215" t="s">
        <v>113</v>
      </c>
      <c r="C880" s="213"/>
      <c r="D880" s="213"/>
      <c r="E880" s="213"/>
      <c r="F880" s="213"/>
      <c r="G880" s="213"/>
      <c r="H880" s="213"/>
      <c r="I880" s="213"/>
      <c r="J880" s="213"/>
      <c r="K880" s="213"/>
      <c r="L880" s="213"/>
      <c r="M880" s="222"/>
      <c r="N880" s="222"/>
      <c r="O880" s="222"/>
      <c r="P880" s="222"/>
      <c r="Q880" s="222"/>
      <c r="R880" s="223" t="s">
        <v>8</v>
      </c>
      <c r="S880" s="223"/>
      <c r="T880" s="222"/>
      <c r="U880" s="222"/>
      <c r="V880" s="222"/>
      <c r="W880" s="222"/>
      <c r="X880" s="222"/>
      <c r="AD880" s="66"/>
      <c r="AE880" s="66"/>
      <c r="AF880" s="66"/>
    </row>
    <row r="881" spans="1:69" s="78" customFormat="1" ht="9" customHeight="1" x14ac:dyDescent="0.2">
      <c r="B881" s="79"/>
      <c r="C881" s="79"/>
      <c r="D881" s="79"/>
      <c r="E881" s="79"/>
      <c r="F881" s="79"/>
      <c r="G881" s="79"/>
      <c r="H881" s="79"/>
      <c r="I881" s="79"/>
      <c r="J881" s="79"/>
      <c r="K881" s="79"/>
      <c r="L881" s="79"/>
      <c r="M881" s="80"/>
      <c r="N881" s="80"/>
      <c r="O881" s="80"/>
      <c r="P881" s="80"/>
      <c r="Q881" s="80"/>
      <c r="R881" s="81"/>
      <c r="S881" s="81"/>
      <c r="T881" s="80"/>
      <c r="U881" s="80"/>
      <c r="V881" s="80"/>
      <c r="W881" s="80"/>
      <c r="X881" s="80"/>
      <c r="AD881" s="66"/>
      <c r="AE881" s="66"/>
      <c r="AF881" s="66"/>
    </row>
    <row r="882" spans="1:69" s="78" customFormat="1" ht="11.45" customHeight="1" x14ac:dyDescent="0.2">
      <c r="A882" s="82" t="s">
        <v>125</v>
      </c>
      <c r="B882" s="79"/>
      <c r="C882" s="79"/>
      <c r="D882" s="79"/>
      <c r="E882" s="79"/>
      <c r="F882" s="79"/>
      <c r="G882" s="79"/>
      <c r="H882" s="79"/>
      <c r="I882" s="79"/>
      <c r="J882" s="79"/>
      <c r="K882" s="79"/>
      <c r="L882" s="79"/>
      <c r="O882" s="80"/>
      <c r="P882" s="80"/>
      <c r="Q882" s="80"/>
      <c r="R882" s="81"/>
      <c r="S882" s="81"/>
      <c r="T882" s="80"/>
      <c r="U882" s="80"/>
      <c r="V882" s="80"/>
      <c r="W882" s="80"/>
      <c r="X882" s="80"/>
      <c r="AD882" s="66"/>
      <c r="AE882" s="66"/>
      <c r="AF882" s="66"/>
    </row>
    <row r="883" spans="1:69" ht="9" customHeight="1" x14ac:dyDescent="0.2">
      <c r="A883" s="82" t="s">
        <v>126</v>
      </c>
      <c r="B883" s="67"/>
      <c r="C883" s="67"/>
      <c r="D883" s="67"/>
      <c r="E883" s="83"/>
      <c r="F883" s="68"/>
      <c r="G883" s="68"/>
      <c r="H883" s="68"/>
      <c r="I883" s="68"/>
      <c r="J883" s="68"/>
      <c r="K883" s="68"/>
      <c r="L883" s="68"/>
      <c r="M883" s="68"/>
      <c r="N883" s="68"/>
      <c r="O883" s="68"/>
      <c r="P883" s="68"/>
      <c r="Q883" s="68"/>
      <c r="R883" s="68"/>
      <c r="S883" s="68"/>
      <c r="T883" s="68"/>
      <c r="U883" s="68"/>
      <c r="V883" s="68"/>
      <c r="W883" s="68"/>
      <c r="X883" s="68"/>
      <c r="Y883" s="68"/>
      <c r="Z883" s="68"/>
      <c r="AA883" s="68"/>
      <c r="AB883" s="68"/>
    </row>
    <row r="884" spans="1:69" ht="9" customHeight="1" x14ac:dyDescent="0.2">
      <c r="A884" s="67"/>
      <c r="B884" s="67"/>
      <c r="C884" s="67"/>
      <c r="D884" s="67"/>
      <c r="E884" s="83"/>
      <c r="F884" s="68"/>
      <c r="G884" s="68"/>
      <c r="H884" s="68"/>
      <c r="I884" s="68"/>
      <c r="J884" s="68"/>
      <c r="K884" s="68"/>
      <c r="L884" s="68"/>
      <c r="M884" s="68"/>
      <c r="N884" s="68"/>
      <c r="O884" s="68"/>
      <c r="P884" s="68"/>
      <c r="Q884" s="68"/>
      <c r="R884" s="68"/>
      <c r="S884" s="68"/>
      <c r="T884" s="68"/>
      <c r="U884" s="68"/>
      <c r="V884" s="68"/>
      <c r="W884" s="68"/>
      <c r="X884" s="68"/>
      <c r="Y884" s="68"/>
      <c r="Z884" s="68"/>
      <c r="AA884" s="68"/>
      <c r="AB884" s="68"/>
    </row>
    <row r="885" spans="1:69" ht="17.100000000000001" customHeight="1" x14ac:dyDescent="0.2">
      <c r="A885" s="211" t="s">
        <v>47</v>
      </c>
      <c r="B885" s="211"/>
      <c r="C885" s="211"/>
      <c r="D885" s="211"/>
      <c r="E885" s="211"/>
      <c r="F885" s="211"/>
      <c r="G885" s="211"/>
      <c r="H885" s="211"/>
      <c r="I885" s="211"/>
      <c r="J885" s="211"/>
      <c r="K885" s="211"/>
      <c r="L885" s="211"/>
      <c r="M885" s="211"/>
      <c r="N885" s="211"/>
      <c r="O885" s="211"/>
      <c r="P885" s="211"/>
      <c r="Q885" s="211"/>
      <c r="R885" s="211"/>
      <c r="S885" s="211"/>
      <c r="T885" s="211"/>
      <c r="U885" s="211"/>
      <c r="V885" s="211"/>
      <c r="W885" s="211"/>
      <c r="X885" s="211"/>
      <c r="Y885" s="211"/>
      <c r="Z885" s="211"/>
      <c r="AA885" s="211"/>
      <c r="AB885" s="211"/>
    </row>
    <row r="886" spans="1:69" ht="9" customHeight="1" x14ac:dyDescent="0.2"/>
    <row r="887" spans="1:69" ht="18" customHeight="1" x14ac:dyDescent="0.2">
      <c r="A887" s="208">
        <f>Finanzierungsplan!I48</f>
        <v>2026</v>
      </c>
      <c r="B887" s="208"/>
    </row>
    <row r="888" spans="1:69" s="67" customFormat="1" ht="18" customHeight="1" x14ac:dyDescent="0.2">
      <c r="A888" s="209" t="s">
        <v>48</v>
      </c>
      <c r="B888" s="209"/>
      <c r="C888" s="209"/>
      <c r="D888" s="209"/>
      <c r="E888" s="209"/>
      <c r="F888" s="210" t="s">
        <v>81</v>
      </c>
      <c r="G888" s="210"/>
      <c r="H888" s="210"/>
      <c r="I888" s="210"/>
      <c r="J888" s="210"/>
      <c r="K888" s="210" t="s">
        <v>69</v>
      </c>
      <c r="L888" s="210"/>
      <c r="M888" s="210"/>
      <c r="N888" s="210"/>
      <c r="O888" s="210"/>
      <c r="P888" s="210"/>
      <c r="Q888" s="210"/>
      <c r="R888" s="210"/>
      <c r="S888" s="210" t="s">
        <v>70</v>
      </c>
      <c r="T888" s="210"/>
      <c r="U888" s="210"/>
      <c r="V888" s="210"/>
      <c r="W888" s="210"/>
      <c r="X888" s="210" t="s">
        <v>115</v>
      </c>
      <c r="Y888" s="210"/>
      <c r="Z888" s="210"/>
      <c r="AA888" s="210"/>
      <c r="AB888" s="210"/>
      <c r="AC888" s="84"/>
      <c r="AD888" s="66"/>
      <c r="AE888" s="66"/>
      <c r="AF888" s="66"/>
      <c r="AG888" s="85"/>
      <c r="AH888" s="85"/>
      <c r="AI888" s="85"/>
      <c r="AJ888" s="85"/>
      <c r="AK888" s="85"/>
      <c r="AL888" s="85"/>
      <c r="AM888" s="85"/>
      <c r="AN888" s="85"/>
      <c r="AO888" s="85"/>
      <c r="AP888" s="85"/>
      <c r="AQ888" s="85"/>
      <c r="AR888" s="85"/>
      <c r="AS888" s="85"/>
      <c r="AT888" s="86"/>
      <c r="AU888" s="86"/>
      <c r="AV888" s="86"/>
      <c r="AW888" s="86"/>
      <c r="AX888" s="86"/>
      <c r="AY888" s="86"/>
      <c r="AZ888" s="86"/>
      <c r="BA888" s="86"/>
      <c r="BB888" s="86"/>
      <c r="BC888" s="86"/>
      <c r="BD888" s="86"/>
      <c r="BE888" s="86"/>
      <c r="BF888" s="86"/>
      <c r="BG888" s="86"/>
      <c r="BH888" s="86"/>
      <c r="BI888" s="86"/>
      <c r="BJ888" s="86"/>
      <c r="BK888" s="86"/>
      <c r="BL888" s="86"/>
      <c r="BM888" s="86"/>
      <c r="BN888" s="86"/>
      <c r="BO888" s="86"/>
      <c r="BP888" s="86"/>
      <c r="BQ888" s="86"/>
    </row>
    <row r="889" spans="1:69" s="67" customFormat="1" ht="18" customHeight="1" x14ac:dyDescent="0.2">
      <c r="A889" s="209"/>
      <c r="B889" s="209"/>
      <c r="C889" s="209"/>
      <c r="D889" s="209"/>
      <c r="E889" s="209"/>
      <c r="F889" s="210"/>
      <c r="G889" s="210"/>
      <c r="H889" s="210"/>
      <c r="I889" s="210"/>
      <c r="J889" s="210"/>
      <c r="K889" s="210"/>
      <c r="L889" s="210"/>
      <c r="M889" s="210"/>
      <c r="N889" s="210"/>
      <c r="O889" s="210"/>
      <c r="P889" s="210"/>
      <c r="Q889" s="210"/>
      <c r="R889" s="210"/>
      <c r="S889" s="210"/>
      <c r="T889" s="210"/>
      <c r="U889" s="210"/>
      <c r="V889" s="210"/>
      <c r="W889" s="210"/>
      <c r="X889" s="210"/>
      <c r="Y889" s="210"/>
      <c r="Z889" s="210"/>
      <c r="AA889" s="210"/>
      <c r="AB889" s="210"/>
      <c r="AC889" s="84"/>
      <c r="AD889" s="66"/>
      <c r="AE889" s="66"/>
      <c r="AF889" s="66"/>
      <c r="AG889" s="85"/>
      <c r="AH889" s="85"/>
      <c r="AI889" s="85"/>
      <c r="AJ889" s="85"/>
      <c r="AK889" s="85"/>
      <c r="AL889" s="85"/>
      <c r="AM889" s="85"/>
      <c r="AN889" s="85"/>
      <c r="AO889" s="85"/>
      <c r="AP889" s="85"/>
      <c r="AQ889" s="85"/>
      <c r="AR889" s="85"/>
      <c r="AS889" s="85"/>
      <c r="AT889" s="86"/>
      <c r="AU889" s="86"/>
      <c r="AV889" s="86"/>
      <c r="AW889" s="86"/>
      <c r="AX889" s="86"/>
      <c r="AY889" s="86"/>
      <c r="AZ889" s="86"/>
      <c r="BA889" s="86"/>
      <c r="BB889" s="86"/>
      <c r="BC889" s="86"/>
      <c r="BD889" s="86"/>
      <c r="BE889" s="86"/>
      <c r="BF889" s="86"/>
      <c r="BG889" s="86"/>
      <c r="BH889" s="86"/>
      <c r="BI889" s="86"/>
      <c r="BJ889" s="86"/>
      <c r="BK889" s="86"/>
      <c r="BL889" s="86"/>
      <c r="BM889" s="86"/>
      <c r="BN889" s="86"/>
      <c r="BO889" s="86"/>
      <c r="BP889" s="86"/>
      <c r="BQ889" s="86"/>
    </row>
    <row r="890" spans="1:69" s="67" customFormat="1" ht="18" customHeight="1" x14ac:dyDescent="0.2">
      <c r="A890" s="206" t="s">
        <v>54</v>
      </c>
      <c r="B890" s="206"/>
      <c r="C890" s="206"/>
      <c r="D890" s="206"/>
      <c r="E890" s="206"/>
      <c r="F890" s="207"/>
      <c r="G890" s="207"/>
      <c r="H890" s="207"/>
      <c r="I890" s="207"/>
      <c r="J890" s="207"/>
      <c r="K890" s="207"/>
      <c r="L890" s="207"/>
      <c r="M890" s="207"/>
      <c r="N890" s="207"/>
      <c r="O890" s="207"/>
      <c r="P890" s="207"/>
      <c r="Q890" s="207"/>
      <c r="R890" s="207"/>
      <c r="S890" s="207"/>
      <c r="T890" s="207"/>
      <c r="U890" s="207"/>
      <c r="V890" s="207"/>
      <c r="W890" s="207"/>
      <c r="X890" s="204" t="str">
        <f>IF(OR($M$878="",$M$870="",SUM(F890:W890)=0),"",IFERROR(ROUND((F890+K890+S890)*$M$878/$M$870,2),""))</f>
        <v/>
      </c>
      <c r="Y890" s="204"/>
      <c r="Z890" s="204"/>
      <c r="AA890" s="204"/>
      <c r="AB890" s="204"/>
      <c r="AC890" s="87"/>
      <c r="AD890" s="66"/>
      <c r="AE890" s="66"/>
      <c r="AF890" s="66"/>
      <c r="AG890" s="85"/>
      <c r="AH890" s="85"/>
      <c r="AI890" s="85"/>
      <c r="AJ890" s="85"/>
      <c r="AK890" s="88"/>
      <c r="AL890" s="88"/>
      <c r="AM890" s="85"/>
      <c r="AN890" s="85"/>
      <c r="AO890" s="85"/>
      <c r="AP890" s="85"/>
      <c r="AQ890" s="85"/>
      <c r="AR890" s="85"/>
      <c r="AS890" s="85"/>
      <c r="AT890" s="86"/>
      <c r="AU890" s="86"/>
      <c r="AV890" s="86"/>
      <c r="AW890" s="86"/>
      <c r="AX890" s="86"/>
      <c r="AY890" s="86"/>
      <c r="AZ890" s="86"/>
      <c r="BA890" s="86"/>
      <c r="BB890" s="86"/>
      <c r="BC890" s="86"/>
      <c r="BD890" s="86"/>
      <c r="BE890" s="86"/>
      <c r="BF890" s="86"/>
      <c r="BG890" s="86"/>
      <c r="BH890" s="86"/>
      <c r="BI890" s="86"/>
      <c r="BJ890" s="86"/>
      <c r="BK890" s="86"/>
      <c r="BL890" s="86"/>
      <c r="BM890" s="86"/>
      <c r="BN890" s="86"/>
      <c r="BO890" s="86"/>
      <c r="BP890" s="86"/>
      <c r="BQ890" s="86"/>
    </row>
    <row r="891" spans="1:69" s="67" customFormat="1" ht="18" customHeight="1" x14ac:dyDescent="0.2">
      <c r="A891" s="206" t="s">
        <v>55</v>
      </c>
      <c r="B891" s="206"/>
      <c r="C891" s="206"/>
      <c r="D891" s="206"/>
      <c r="E891" s="206"/>
      <c r="F891" s="207"/>
      <c r="G891" s="207"/>
      <c r="H891" s="207"/>
      <c r="I891" s="207"/>
      <c r="J891" s="207"/>
      <c r="K891" s="207"/>
      <c r="L891" s="207"/>
      <c r="M891" s="207"/>
      <c r="N891" s="207"/>
      <c r="O891" s="207"/>
      <c r="P891" s="207"/>
      <c r="Q891" s="207"/>
      <c r="R891" s="207"/>
      <c r="S891" s="207"/>
      <c r="T891" s="207"/>
      <c r="U891" s="207"/>
      <c r="V891" s="207"/>
      <c r="W891" s="207"/>
      <c r="X891" s="204" t="str">
        <f t="shared" ref="X891:X901" si="27">IF(OR($M$878="",$M$870="",SUM(F891:W891)=0),"",IFERROR(ROUND((F891+K891+S891)*$M$878/$M$870,2),""))</f>
        <v/>
      </c>
      <c r="Y891" s="204"/>
      <c r="Z891" s="204"/>
      <c r="AA891" s="204"/>
      <c r="AB891" s="204"/>
      <c r="AC891" s="87"/>
      <c r="AD891" s="66"/>
      <c r="AE891" s="66"/>
      <c r="AF891" s="66"/>
      <c r="AG891" s="85"/>
      <c r="AH891" s="85"/>
      <c r="AI891" s="85"/>
      <c r="AJ891" s="85"/>
      <c r="AK891" s="88"/>
      <c r="AL891" s="88"/>
      <c r="AM891" s="85"/>
      <c r="AN891" s="85"/>
      <c r="AO891" s="85"/>
      <c r="AP891" s="85"/>
      <c r="AQ891" s="85"/>
      <c r="AR891" s="85"/>
      <c r="AS891" s="85"/>
      <c r="AT891" s="86"/>
      <c r="AU891" s="86"/>
      <c r="AV891" s="86"/>
      <c r="AW891" s="86"/>
      <c r="AX891" s="86"/>
      <c r="AY891" s="86"/>
      <c r="AZ891" s="86"/>
      <c r="BA891" s="86"/>
      <c r="BB891" s="86"/>
      <c r="BC891" s="86"/>
      <c r="BD891" s="86"/>
      <c r="BE891" s="86"/>
      <c r="BF891" s="86"/>
      <c r="BG891" s="86"/>
      <c r="BH891" s="86"/>
      <c r="BI891" s="86"/>
      <c r="BJ891" s="86"/>
      <c r="BK891" s="86"/>
      <c r="BL891" s="86"/>
      <c r="BM891" s="86"/>
      <c r="BN891" s="86"/>
      <c r="BO891" s="86"/>
      <c r="BP891" s="86"/>
      <c r="BQ891" s="86"/>
    </row>
    <row r="892" spans="1:69" s="67" customFormat="1" ht="18" customHeight="1" x14ac:dyDescent="0.2">
      <c r="A892" s="206" t="s">
        <v>56</v>
      </c>
      <c r="B892" s="206"/>
      <c r="C892" s="206"/>
      <c r="D892" s="206"/>
      <c r="E892" s="206"/>
      <c r="F892" s="207"/>
      <c r="G892" s="207"/>
      <c r="H892" s="207"/>
      <c r="I892" s="207"/>
      <c r="J892" s="207"/>
      <c r="K892" s="207"/>
      <c r="L892" s="207"/>
      <c r="M892" s="207"/>
      <c r="N892" s="207"/>
      <c r="O892" s="207"/>
      <c r="P892" s="207"/>
      <c r="Q892" s="207"/>
      <c r="R892" s="207"/>
      <c r="S892" s="207"/>
      <c r="T892" s="207"/>
      <c r="U892" s="207"/>
      <c r="V892" s="207"/>
      <c r="W892" s="207"/>
      <c r="X892" s="204" t="str">
        <f t="shared" si="27"/>
        <v/>
      </c>
      <c r="Y892" s="204"/>
      <c r="Z892" s="204"/>
      <c r="AA892" s="204"/>
      <c r="AB892" s="204"/>
      <c r="AC892" s="87"/>
      <c r="AD892" s="66"/>
      <c r="AE892" s="66"/>
      <c r="AF892" s="66"/>
      <c r="AG892" s="85"/>
      <c r="AH892" s="85"/>
      <c r="AI892" s="85"/>
      <c r="AJ892" s="85"/>
      <c r="AK892" s="88"/>
      <c r="AL892" s="88"/>
      <c r="AM892" s="85"/>
      <c r="AN892" s="85"/>
      <c r="AO892" s="85"/>
      <c r="AP892" s="85"/>
      <c r="AQ892" s="85"/>
      <c r="AR892" s="85"/>
      <c r="AS892" s="85"/>
      <c r="AT892" s="86"/>
      <c r="AU892" s="86"/>
      <c r="AV892" s="86"/>
      <c r="AW892" s="86"/>
      <c r="AX892" s="86"/>
      <c r="AY892" s="86"/>
      <c r="AZ892" s="86"/>
      <c r="BA892" s="86"/>
      <c r="BB892" s="86"/>
      <c r="BC892" s="86"/>
      <c r="BD892" s="86"/>
      <c r="BE892" s="86"/>
      <c r="BF892" s="86"/>
      <c r="BG892" s="86"/>
      <c r="BH892" s="86"/>
      <c r="BI892" s="86"/>
      <c r="BJ892" s="86"/>
      <c r="BK892" s="86"/>
      <c r="BL892" s="86"/>
      <c r="BM892" s="86"/>
      <c r="BN892" s="86"/>
      <c r="BO892" s="86"/>
      <c r="BP892" s="86"/>
      <c r="BQ892" s="86"/>
    </row>
    <row r="893" spans="1:69" s="67" customFormat="1" ht="18" customHeight="1" x14ac:dyDescent="0.2">
      <c r="A893" s="206" t="s">
        <v>57</v>
      </c>
      <c r="B893" s="206"/>
      <c r="C893" s="206"/>
      <c r="D893" s="206"/>
      <c r="E893" s="206"/>
      <c r="F893" s="207"/>
      <c r="G893" s="207"/>
      <c r="H893" s="207"/>
      <c r="I893" s="207"/>
      <c r="J893" s="207"/>
      <c r="K893" s="207"/>
      <c r="L893" s="207"/>
      <c r="M893" s="207"/>
      <c r="N893" s="207"/>
      <c r="O893" s="207"/>
      <c r="P893" s="207"/>
      <c r="Q893" s="207"/>
      <c r="R893" s="207"/>
      <c r="S893" s="207"/>
      <c r="T893" s="207"/>
      <c r="U893" s="207"/>
      <c r="V893" s="207"/>
      <c r="W893" s="207"/>
      <c r="X893" s="204" t="str">
        <f t="shared" si="27"/>
        <v/>
      </c>
      <c r="Y893" s="204"/>
      <c r="Z893" s="204"/>
      <c r="AA893" s="204"/>
      <c r="AB893" s="204"/>
      <c r="AC893" s="87"/>
      <c r="AD893" s="66"/>
      <c r="AE893" s="66"/>
      <c r="AF893" s="66"/>
      <c r="AG893" s="85"/>
      <c r="AH893" s="85"/>
      <c r="AI893" s="85"/>
      <c r="AJ893" s="85"/>
      <c r="AK893" s="88"/>
      <c r="AL893" s="88"/>
      <c r="AM893" s="85"/>
      <c r="AN893" s="85"/>
      <c r="AO893" s="85"/>
      <c r="AP893" s="85"/>
      <c r="AQ893" s="85"/>
      <c r="AR893" s="85"/>
      <c r="AS893" s="85"/>
      <c r="AT893" s="86"/>
      <c r="AU893" s="86"/>
      <c r="AV893" s="86"/>
      <c r="AW893" s="86"/>
      <c r="AX893" s="86"/>
      <c r="AY893" s="86"/>
      <c r="AZ893" s="86"/>
      <c r="BA893" s="86"/>
      <c r="BB893" s="86"/>
      <c r="BC893" s="86"/>
      <c r="BD893" s="86"/>
      <c r="BE893" s="86"/>
      <c r="BF893" s="86"/>
      <c r="BG893" s="86"/>
      <c r="BH893" s="86"/>
      <c r="BI893" s="86"/>
      <c r="BJ893" s="86"/>
      <c r="BK893" s="86"/>
      <c r="BL893" s="86"/>
      <c r="BM893" s="86"/>
      <c r="BN893" s="86"/>
      <c r="BO893" s="86"/>
      <c r="BP893" s="86"/>
      <c r="BQ893" s="86"/>
    </row>
    <row r="894" spans="1:69" s="67" customFormat="1" ht="18" customHeight="1" x14ac:dyDescent="0.2">
      <c r="A894" s="206" t="s">
        <v>58</v>
      </c>
      <c r="B894" s="206"/>
      <c r="C894" s="206"/>
      <c r="D894" s="206"/>
      <c r="E894" s="206"/>
      <c r="F894" s="207"/>
      <c r="G894" s="207"/>
      <c r="H894" s="207"/>
      <c r="I894" s="207"/>
      <c r="J894" s="207"/>
      <c r="K894" s="207"/>
      <c r="L894" s="207"/>
      <c r="M894" s="207"/>
      <c r="N894" s="207"/>
      <c r="O894" s="207"/>
      <c r="P894" s="207"/>
      <c r="Q894" s="207"/>
      <c r="R894" s="207"/>
      <c r="S894" s="207"/>
      <c r="T894" s="207"/>
      <c r="U894" s="207"/>
      <c r="V894" s="207"/>
      <c r="W894" s="207"/>
      <c r="X894" s="204" t="str">
        <f t="shared" si="27"/>
        <v/>
      </c>
      <c r="Y894" s="204"/>
      <c r="Z894" s="204"/>
      <c r="AA894" s="204"/>
      <c r="AB894" s="204"/>
      <c r="AC894" s="87"/>
      <c r="AD894" s="66"/>
      <c r="AE894" s="66"/>
      <c r="AF894" s="66"/>
      <c r="AG894" s="85"/>
      <c r="AH894" s="85"/>
      <c r="AI894" s="85"/>
      <c r="AJ894" s="85"/>
      <c r="AK894" s="88"/>
      <c r="AL894" s="88"/>
      <c r="AM894" s="85"/>
      <c r="AN894" s="85"/>
      <c r="AO894" s="85"/>
      <c r="AP894" s="85"/>
      <c r="AQ894" s="85"/>
      <c r="AR894" s="85"/>
      <c r="AS894" s="85"/>
      <c r="AT894" s="86"/>
      <c r="AU894" s="86"/>
      <c r="AV894" s="86"/>
      <c r="AW894" s="86"/>
      <c r="AX894" s="86"/>
      <c r="AY894" s="86"/>
      <c r="AZ894" s="86"/>
      <c r="BA894" s="86"/>
      <c r="BB894" s="86"/>
      <c r="BC894" s="86"/>
      <c r="BD894" s="86"/>
      <c r="BE894" s="86"/>
      <c r="BF894" s="86"/>
      <c r="BG894" s="86"/>
      <c r="BH894" s="86"/>
      <c r="BI894" s="86"/>
      <c r="BJ894" s="86"/>
      <c r="BK894" s="86"/>
      <c r="BL894" s="86"/>
      <c r="BM894" s="86"/>
      <c r="BN894" s="86"/>
      <c r="BO894" s="86"/>
      <c r="BP894" s="86"/>
      <c r="BQ894" s="86"/>
    </row>
    <row r="895" spans="1:69" s="67" customFormat="1" ht="18" customHeight="1" x14ac:dyDescent="0.2">
      <c r="A895" s="206" t="s">
        <v>59</v>
      </c>
      <c r="B895" s="206"/>
      <c r="C895" s="206"/>
      <c r="D895" s="206"/>
      <c r="E895" s="206"/>
      <c r="F895" s="207"/>
      <c r="G895" s="207"/>
      <c r="H895" s="207"/>
      <c r="I895" s="207"/>
      <c r="J895" s="207"/>
      <c r="K895" s="207"/>
      <c r="L895" s="207"/>
      <c r="M895" s="207"/>
      <c r="N895" s="207"/>
      <c r="O895" s="207"/>
      <c r="P895" s="207"/>
      <c r="Q895" s="207"/>
      <c r="R895" s="207"/>
      <c r="S895" s="207"/>
      <c r="T895" s="207"/>
      <c r="U895" s="207"/>
      <c r="V895" s="207"/>
      <c r="W895" s="207"/>
      <c r="X895" s="204" t="str">
        <f t="shared" si="27"/>
        <v/>
      </c>
      <c r="Y895" s="204"/>
      <c r="Z895" s="204"/>
      <c r="AA895" s="204"/>
      <c r="AB895" s="204"/>
      <c r="AC895" s="87"/>
      <c r="AD895" s="66"/>
      <c r="AE895" s="66"/>
      <c r="AF895" s="66"/>
      <c r="AG895" s="85"/>
      <c r="AH895" s="85"/>
      <c r="AI895" s="85"/>
      <c r="AJ895" s="85"/>
      <c r="AK895" s="88"/>
      <c r="AL895" s="88"/>
      <c r="AM895" s="85"/>
      <c r="AN895" s="85"/>
      <c r="AO895" s="85"/>
      <c r="AP895" s="85"/>
      <c r="AQ895" s="85"/>
      <c r="AR895" s="85"/>
      <c r="AS895" s="85"/>
      <c r="AT895" s="86"/>
      <c r="AU895" s="86"/>
      <c r="AV895" s="86"/>
      <c r="AW895" s="86"/>
      <c r="AX895" s="86"/>
      <c r="AY895" s="86"/>
      <c r="AZ895" s="86"/>
      <c r="BA895" s="86"/>
      <c r="BB895" s="86"/>
      <c r="BC895" s="86"/>
      <c r="BD895" s="86"/>
      <c r="BE895" s="86"/>
      <c r="BF895" s="86"/>
      <c r="BG895" s="86"/>
      <c r="BH895" s="86"/>
      <c r="BI895" s="86"/>
      <c r="BJ895" s="86"/>
      <c r="BK895" s="86"/>
      <c r="BL895" s="86"/>
      <c r="BM895" s="86"/>
      <c r="BN895" s="86"/>
      <c r="BO895" s="86"/>
      <c r="BP895" s="86"/>
      <c r="BQ895" s="86"/>
    </row>
    <row r="896" spans="1:69" s="67" customFormat="1" ht="18" customHeight="1" x14ac:dyDescent="0.2">
      <c r="A896" s="206" t="s">
        <v>60</v>
      </c>
      <c r="B896" s="206"/>
      <c r="C896" s="206"/>
      <c r="D896" s="206"/>
      <c r="E896" s="206"/>
      <c r="F896" s="207"/>
      <c r="G896" s="207"/>
      <c r="H896" s="207"/>
      <c r="I896" s="207"/>
      <c r="J896" s="207"/>
      <c r="K896" s="207"/>
      <c r="L896" s="207"/>
      <c r="M896" s="207"/>
      <c r="N896" s="207"/>
      <c r="O896" s="207"/>
      <c r="P896" s="207"/>
      <c r="Q896" s="207"/>
      <c r="R896" s="207"/>
      <c r="S896" s="207"/>
      <c r="T896" s="207"/>
      <c r="U896" s="207"/>
      <c r="V896" s="207"/>
      <c r="W896" s="207"/>
      <c r="X896" s="204" t="str">
        <f>IF(OR($M$878="",$M$870="",SUM(F896:W896)=0),"",IFERROR(ROUND((F896+K896+S896)*$M$878/$M$870,2),""))</f>
        <v/>
      </c>
      <c r="Y896" s="204"/>
      <c r="Z896" s="204"/>
      <c r="AA896" s="204"/>
      <c r="AB896" s="204"/>
      <c r="AC896" s="87"/>
      <c r="AD896" s="66"/>
      <c r="AE896" s="66"/>
      <c r="AF896" s="66"/>
      <c r="AG896" s="85"/>
      <c r="AH896" s="85"/>
      <c r="AI896" s="85"/>
      <c r="AJ896" s="85"/>
      <c r="AK896" s="88"/>
      <c r="AL896" s="88"/>
      <c r="AM896" s="85"/>
      <c r="AN896" s="85"/>
      <c r="AO896" s="85"/>
      <c r="AP896" s="85"/>
      <c r="AQ896" s="85"/>
      <c r="AR896" s="85"/>
      <c r="AS896" s="85"/>
      <c r="AT896" s="86"/>
      <c r="AU896" s="86"/>
      <c r="AV896" s="86"/>
      <c r="AW896" s="86"/>
      <c r="AX896" s="86"/>
      <c r="AY896" s="86"/>
      <c r="AZ896" s="86"/>
      <c r="BA896" s="86"/>
      <c r="BB896" s="86"/>
      <c r="BC896" s="86"/>
      <c r="BD896" s="86"/>
      <c r="BE896" s="86"/>
      <c r="BF896" s="86"/>
      <c r="BG896" s="86"/>
      <c r="BH896" s="86"/>
      <c r="BI896" s="86"/>
      <c r="BJ896" s="86"/>
      <c r="BK896" s="86"/>
      <c r="BL896" s="86"/>
      <c r="BM896" s="86"/>
      <c r="BN896" s="86"/>
      <c r="BO896" s="86"/>
      <c r="BP896" s="86"/>
      <c r="BQ896" s="86"/>
    </row>
    <row r="897" spans="1:69" s="67" customFormat="1" ht="18" customHeight="1" x14ac:dyDescent="0.2">
      <c r="A897" s="206" t="s">
        <v>61</v>
      </c>
      <c r="B897" s="206"/>
      <c r="C897" s="206"/>
      <c r="D897" s="206"/>
      <c r="E897" s="206"/>
      <c r="F897" s="207"/>
      <c r="G897" s="207"/>
      <c r="H897" s="207"/>
      <c r="I897" s="207"/>
      <c r="J897" s="207"/>
      <c r="K897" s="207"/>
      <c r="L897" s="207"/>
      <c r="M897" s="207"/>
      <c r="N897" s="207"/>
      <c r="O897" s="207"/>
      <c r="P897" s="207"/>
      <c r="Q897" s="207"/>
      <c r="R897" s="207"/>
      <c r="S897" s="207"/>
      <c r="T897" s="207"/>
      <c r="U897" s="207"/>
      <c r="V897" s="207"/>
      <c r="W897" s="207"/>
      <c r="X897" s="204" t="str">
        <f t="shared" si="27"/>
        <v/>
      </c>
      <c r="Y897" s="204"/>
      <c r="Z897" s="204"/>
      <c r="AA897" s="204"/>
      <c r="AB897" s="204"/>
      <c r="AC897" s="87"/>
      <c r="AD897" s="66"/>
      <c r="AE897" s="66"/>
      <c r="AF897" s="66"/>
      <c r="AG897" s="85"/>
      <c r="AH897" s="85"/>
      <c r="AI897" s="85"/>
      <c r="AJ897" s="85"/>
      <c r="AK897" s="88"/>
      <c r="AL897" s="88"/>
      <c r="AM897" s="85"/>
      <c r="AN897" s="85"/>
      <c r="AO897" s="85"/>
      <c r="AP897" s="85"/>
      <c r="AQ897" s="85"/>
      <c r="AR897" s="85"/>
      <c r="AS897" s="85"/>
      <c r="AT897" s="86"/>
      <c r="AU897" s="86"/>
      <c r="AV897" s="86"/>
      <c r="AW897" s="86"/>
      <c r="AX897" s="86"/>
      <c r="AY897" s="86"/>
      <c r="AZ897" s="86"/>
      <c r="BA897" s="86"/>
      <c r="BB897" s="86"/>
      <c r="BC897" s="86"/>
      <c r="BD897" s="86"/>
      <c r="BE897" s="86"/>
      <c r="BF897" s="86"/>
      <c r="BG897" s="86"/>
      <c r="BH897" s="86"/>
      <c r="BI897" s="86"/>
      <c r="BJ897" s="86"/>
      <c r="BK897" s="86"/>
      <c r="BL897" s="86"/>
      <c r="BM897" s="86"/>
      <c r="BN897" s="86"/>
      <c r="BO897" s="86"/>
      <c r="BP897" s="86"/>
      <c r="BQ897" s="86"/>
    </row>
    <row r="898" spans="1:69" s="67" customFormat="1" ht="18" customHeight="1" x14ac:dyDescent="0.2">
      <c r="A898" s="206" t="s">
        <v>62</v>
      </c>
      <c r="B898" s="206"/>
      <c r="C898" s="206"/>
      <c r="D898" s="206"/>
      <c r="E898" s="206"/>
      <c r="F898" s="207"/>
      <c r="G898" s="207"/>
      <c r="H898" s="207"/>
      <c r="I898" s="207"/>
      <c r="J898" s="207"/>
      <c r="K898" s="207"/>
      <c r="L898" s="207"/>
      <c r="M898" s="207"/>
      <c r="N898" s="207"/>
      <c r="O898" s="207"/>
      <c r="P898" s="207"/>
      <c r="Q898" s="207"/>
      <c r="R898" s="207"/>
      <c r="S898" s="207"/>
      <c r="T898" s="207"/>
      <c r="U898" s="207"/>
      <c r="V898" s="207"/>
      <c r="W898" s="207"/>
      <c r="X898" s="204" t="str">
        <f t="shared" si="27"/>
        <v/>
      </c>
      <c r="Y898" s="204"/>
      <c r="Z898" s="204"/>
      <c r="AA898" s="204"/>
      <c r="AB898" s="204"/>
      <c r="AC898" s="87"/>
      <c r="AD898" s="66"/>
      <c r="AE898" s="66"/>
      <c r="AF898" s="66"/>
      <c r="AG898" s="85"/>
      <c r="AH898" s="85"/>
      <c r="AI898" s="85"/>
      <c r="AJ898" s="85"/>
      <c r="AK898" s="88"/>
      <c r="AL898" s="88"/>
      <c r="AM898" s="85"/>
      <c r="AN898" s="85"/>
      <c r="AO898" s="85"/>
      <c r="AP898" s="85"/>
      <c r="AQ898" s="85"/>
      <c r="AR898" s="85"/>
      <c r="AS898" s="85"/>
      <c r="AT898" s="86"/>
      <c r="AU898" s="86"/>
      <c r="AV898" s="86"/>
      <c r="AW898" s="86"/>
      <c r="AX898" s="86"/>
      <c r="AY898" s="86"/>
      <c r="AZ898" s="86"/>
      <c r="BA898" s="86"/>
      <c r="BB898" s="86"/>
      <c r="BC898" s="86"/>
      <c r="BD898" s="86"/>
      <c r="BE898" s="86"/>
      <c r="BF898" s="86"/>
      <c r="BG898" s="86"/>
      <c r="BH898" s="86"/>
      <c r="BI898" s="86"/>
      <c r="BJ898" s="86"/>
      <c r="BK898" s="86"/>
      <c r="BL898" s="86"/>
      <c r="BM898" s="86"/>
      <c r="BN898" s="86"/>
      <c r="BO898" s="86"/>
      <c r="BP898" s="86"/>
      <c r="BQ898" s="86"/>
    </row>
    <row r="899" spans="1:69" s="67" customFormat="1" ht="18" customHeight="1" x14ac:dyDescent="0.2">
      <c r="A899" s="206" t="s">
        <v>63</v>
      </c>
      <c r="B899" s="206"/>
      <c r="C899" s="206"/>
      <c r="D899" s="206"/>
      <c r="E899" s="206"/>
      <c r="F899" s="207"/>
      <c r="G899" s="207"/>
      <c r="H899" s="207"/>
      <c r="I899" s="207"/>
      <c r="J899" s="207"/>
      <c r="K899" s="207"/>
      <c r="L899" s="207"/>
      <c r="M899" s="207"/>
      <c r="N899" s="207"/>
      <c r="O899" s="207"/>
      <c r="P899" s="207"/>
      <c r="Q899" s="207"/>
      <c r="R899" s="207"/>
      <c r="S899" s="207"/>
      <c r="T899" s="207"/>
      <c r="U899" s="207"/>
      <c r="V899" s="207"/>
      <c r="W899" s="207"/>
      <c r="X899" s="204" t="str">
        <f t="shared" si="27"/>
        <v/>
      </c>
      <c r="Y899" s="204"/>
      <c r="Z899" s="204"/>
      <c r="AA899" s="204"/>
      <c r="AB899" s="204"/>
      <c r="AC899" s="87"/>
      <c r="AD899" s="66"/>
      <c r="AE899" s="66"/>
      <c r="AF899" s="66"/>
      <c r="AG899" s="85"/>
      <c r="AH899" s="85"/>
      <c r="AI899" s="85"/>
      <c r="AJ899" s="85"/>
      <c r="AK899" s="88"/>
      <c r="AL899" s="88"/>
      <c r="AM899" s="85"/>
      <c r="AN899" s="85"/>
      <c r="AO899" s="85"/>
      <c r="AP899" s="85"/>
      <c r="AQ899" s="85"/>
      <c r="AR899" s="85"/>
      <c r="AS899" s="85"/>
      <c r="AT899" s="86"/>
      <c r="AU899" s="86"/>
      <c r="AV899" s="86"/>
      <c r="AW899" s="86"/>
      <c r="AX899" s="86"/>
      <c r="AY899" s="86"/>
      <c r="AZ899" s="86"/>
      <c r="BA899" s="86"/>
      <c r="BB899" s="86"/>
      <c r="BC899" s="86"/>
      <c r="BD899" s="86"/>
      <c r="BE899" s="86"/>
      <c r="BF899" s="86"/>
      <c r="BG899" s="86"/>
      <c r="BH899" s="86"/>
      <c r="BI899" s="86"/>
      <c r="BJ899" s="86"/>
      <c r="BK899" s="86"/>
      <c r="BL899" s="86"/>
      <c r="BM899" s="86"/>
      <c r="BN899" s="86"/>
      <c r="BO899" s="86"/>
      <c r="BP899" s="86"/>
      <c r="BQ899" s="86"/>
    </row>
    <row r="900" spans="1:69" s="67" customFormat="1" ht="18" customHeight="1" x14ac:dyDescent="0.2">
      <c r="A900" s="206" t="s">
        <v>64</v>
      </c>
      <c r="B900" s="206"/>
      <c r="C900" s="206"/>
      <c r="D900" s="206"/>
      <c r="E900" s="206"/>
      <c r="F900" s="207"/>
      <c r="G900" s="207"/>
      <c r="H900" s="207"/>
      <c r="I900" s="207"/>
      <c r="J900" s="207"/>
      <c r="K900" s="207"/>
      <c r="L900" s="207"/>
      <c r="M900" s="207"/>
      <c r="N900" s="207"/>
      <c r="O900" s="207"/>
      <c r="P900" s="207"/>
      <c r="Q900" s="207"/>
      <c r="R900" s="207"/>
      <c r="S900" s="207"/>
      <c r="T900" s="207"/>
      <c r="U900" s="207"/>
      <c r="V900" s="207"/>
      <c r="W900" s="207"/>
      <c r="X900" s="204" t="str">
        <f t="shared" si="27"/>
        <v/>
      </c>
      <c r="Y900" s="204"/>
      <c r="Z900" s="204"/>
      <c r="AA900" s="204"/>
      <c r="AB900" s="204"/>
      <c r="AC900" s="87"/>
      <c r="AD900" s="66"/>
      <c r="AE900" s="66"/>
      <c r="AF900" s="66"/>
      <c r="AG900" s="85"/>
      <c r="AH900" s="85"/>
      <c r="AI900" s="85"/>
      <c r="AJ900" s="85"/>
      <c r="AK900" s="88"/>
      <c r="AL900" s="88"/>
      <c r="AM900" s="85"/>
      <c r="AN900" s="85"/>
      <c r="AO900" s="85"/>
      <c r="AP900" s="85"/>
      <c r="AQ900" s="85"/>
      <c r="AR900" s="85"/>
      <c r="AS900" s="85"/>
      <c r="AT900" s="86"/>
      <c r="AU900" s="86"/>
      <c r="AV900" s="86"/>
      <c r="AW900" s="86"/>
      <c r="AX900" s="86"/>
      <c r="AY900" s="86"/>
      <c r="AZ900" s="86"/>
      <c r="BA900" s="86"/>
      <c r="BB900" s="86"/>
      <c r="BC900" s="86"/>
      <c r="BD900" s="86"/>
      <c r="BE900" s="86"/>
      <c r="BF900" s="86"/>
      <c r="BG900" s="86"/>
      <c r="BH900" s="86"/>
      <c r="BI900" s="86"/>
      <c r="BJ900" s="86"/>
      <c r="BK900" s="86"/>
      <c r="BL900" s="86"/>
      <c r="BM900" s="86"/>
      <c r="BN900" s="86"/>
      <c r="BO900" s="86"/>
      <c r="BP900" s="86"/>
      <c r="BQ900" s="86"/>
    </row>
    <row r="901" spans="1:69" s="67" customFormat="1" ht="18" customHeight="1" x14ac:dyDescent="0.2">
      <c r="A901" s="206" t="s">
        <v>65</v>
      </c>
      <c r="B901" s="206"/>
      <c r="C901" s="206"/>
      <c r="D901" s="206"/>
      <c r="E901" s="206"/>
      <c r="F901" s="207"/>
      <c r="G901" s="207"/>
      <c r="H901" s="207"/>
      <c r="I901" s="207"/>
      <c r="J901" s="207"/>
      <c r="K901" s="207"/>
      <c r="L901" s="207"/>
      <c r="M901" s="207"/>
      <c r="N901" s="207"/>
      <c r="O901" s="207"/>
      <c r="P901" s="207"/>
      <c r="Q901" s="207"/>
      <c r="R901" s="207"/>
      <c r="S901" s="207"/>
      <c r="T901" s="207"/>
      <c r="U901" s="207"/>
      <c r="V901" s="207"/>
      <c r="W901" s="207"/>
      <c r="X901" s="204" t="str">
        <f t="shared" si="27"/>
        <v/>
      </c>
      <c r="Y901" s="204"/>
      <c r="Z901" s="204"/>
      <c r="AA901" s="204"/>
      <c r="AB901" s="204"/>
      <c r="AC901" s="87"/>
      <c r="AD901" s="66"/>
      <c r="AE901" s="66"/>
      <c r="AF901" s="66"/>
      <c r="AG901" s="85"/>
      <c r="AH901" s="85"/>
      <c r="AI901" s="85"/>
      <c r="AJ901" s="85"/>
      <c r="AK901" s="88"/>
      <c r="AL901" s="88"/>
      <c r="AM901" s="85"/>
      <c r="AN901" s="85"/>
      <c r="AO901" s="85"/>
      <c r="AP901" s="85"/>
      <c r="AQ901" s="85"/>
      <c r="AR901" s="85"/>
      <c r="AS901" s="85"/>
      <c r="AT901" s="86"/>
      <c r="AU901" s="86"/>
      <c r="AV901" s="86"/>
      <c r="AW901" s="86"/>
      <c r="AX901" s="86"/>
      <c r="AY901" s="86"/>
      <c r="AZ901" s="86"/>
      <c r="BA901" s="86"/>
      <c r="BB901" s="86"/>
      <c r="BC901" s="86"/>
      <c r="BD901" s="86"/>
      <c r="BE901" s="86"/>
      <c r="BF901" s="86"/>
      <c r="BG901" s="86"/>
      <c r="BH901" s="86"/>
      <c r="BI901" s="86"/>
      <c r="BJ901" s="86"/>
      <c r="BK901" s="86"/>
      <c r="BL901" s="86"/>
      <c r="BM901" s="86"/>
      <c r="BN901" s="86"/>
      <c r="BO901" s="86"/>
      <c r="BP901" s="86"/>
      <c r="BQ901" s="86"/>
    </row>
    <row r="902" spans="1:69" s="67" customFormat="1" ht="18" customHeight="1" x14ac:dyDescent="0.2">
      <c r="A902" s="203" t="s">
        <v>66</v>
      </c>
      <c r="B902" s="203"/>
      <c r="C902" s="203"/>
      <c r="D902" s="203"/>
      <c r="E902" s="203"/>
      <c r="F902" s="203"/>
      <c r="G902" s="203"/>
      <c r="H902" s="203"/>
      <c r="I902" s="203"/>
      <c r="J902" s="203"/>
      <c r="K902" s="203"/>
      <c r="L902" s="203"/>
      <c r="M902" s="203"/>
      <c r="N902" s="203"/>
      <c r="O902" s="203"/>
      <c r="P902" s="203"/>
      <c r="Q902" s="203"/>
      <c r="R902" s="203"/>
      <c r="S902" s="203"/>
      <c r="T902" s="203"/>
      <c r="U902" s="203"/>
      <c r="V902" s="203"/>
      <c r="W902" s="203"/>
      <c r="X902" s="204" t="str">
        <f>IF(SUM(X890:AB901)=0,"",SUM(X890:AB901))</f>
        <v/>
      </c>
      <c r="Y902" s="204"/>
      <c r="Z902" s="204"/>
      <c r="AA902" s="204"/>
      <c r="AB902" s="204"/>
      <c r="AC902" s="89"/>
      <c r="AD902" s="66"/>
      <c r="AE902" s="66"/>
      <c r="AF902" s="66"/>
      <c r="AK902" s="90"/>
      <c r="AL902" s="90"/>
      <c r="AM902" s="90"/>
      <c r="AN902" s="90"/>
    </row>
    <row r="903" spans="1:69" s="67" customFormat="1" ht="18" customHeight="1" x14ac:dyDescent="0.2">
      <c r="A903" s="203" t="s">
        <v>87</v>
      </c>
      <c r="B903" s="203"/>
      <c r="C903" s="203"/>
      <c r="D903" s="203"/>
      <c r="E903" s="203"/>
      <c r="F903" s="203"/>
      <c r="G903" s="203"/>
      <c r="H903" s="203"/>
      <c r="I903" s="203"/>
      <c r="J903" s="203"/>
      <c r="K903" s="203"/>
      <c r="L903" s="203"/>
      <c r="M903" s="203"/>
      <c r="N903" s="203"/>
      <c r="O903" s="203"/>
      <c r="P903" s="203"/>
      <c r="Q903" s="203"/>
      <c r="R903" s="203"/>
      <c r="S903" s="203"/>
      <c r="T903" s="203"/>
      <c r="U903" s="203"/>
      <c r="V903" s="203"/>
      <c r="W903" s="203"/>
      <c r="X903" s="204" t="str">
        <f>IFERROR(ROUND(X902*0.22,2),"")</f>
        <v/>
      </c>
      <c r="Y903" s="204"/>
      <c r="Z903" s="204"/>
      <c r="AA903" s="204"/>
      <c r="AB903" s="204"/>
      <c r="AC903" s="89"/>
      <c r="AD903" s="66"/>
      <c r="AE903" s="66"/>
      <c r="AF903" s="66"/>
      <c r="AG903" s="90"/>
      <c r="AH903" s="90"/>
      <c r="AI903" s="90"/>
      <c r="AJ903" s="90"/>
    </row>
    <row r="904" spans="1:69" s="67" customFormat="1" ht="18" customHeight="1" x14ac:dyDescent="0.2">
      <c r="A904" s="203" t="s">
        <v>67</v>
      </c>
      <c r="B904" s="203"/>
      <c r="C904" s="203"/>
      <c r="D904" s="203"/>
      <c r="E904" s="203"/>
      <c r="F904" s="203"/>
      <c r="G904" s="203"/>
      <c r="H904" s="203"/>
      <c r="I904" s="203"/>
      <c r="J904" s="203"/>
      <c r="K904" s="203"/>
      <c r="L904" s="203"/>
      <c r="M904" s="203"/>
      <c r="N904" s="203"/>
      <c r="O904" s="203"/>
      <c r="P904" s="203"/>
      <c r="Q904" s="203"/>
      <c r="R904" s="203"/>
      <c r="S904" s="203"/>
      <c r="T904" s="203"/>
      <c r="U904" s="203"/>
      <c r="V904" s="203"/>
      <c r="W904" s="203"/>
      <c r="X904" s="204" t="str">
        <f>IFERROR(ROUND(X902*0.01,2),"")</f>
        <v/>
      </c>
      <c r="Y904" s="204"/>
      <c r="Z904" s="204"/>
      <c r="AA904" s="204"/>
      <c r="AB904" s="204"/>
      <c r="AC904" s="89"/>
      <c r="AD904" s="66"/>
      <c r="AE904" s="66"/>
      <c r="AF904" s="66"/>
      <c r="AG904" s="90"/>
      <c r="AH904" s="90"/>
      <c r="AI904" s="90"/>
      <c r="AJ904" s="90"/>
      <c r="AK904" s="90"/>
      <c r="AL904" s="90"/>
      <c r="AM904" s="90"/>
      <c r="AN904" s="90"/>
      <c r="AO904" s="90"/>
    </row>
    <row r="905" spans="1:69" s="67" customFormat="1" ht="18" customHeight="1" x14ac:dyDescent="0.2">
      <c r="A905" s="203" t="s">
        <v>33</v>
      </c>
      <c r="B905" s="203"/>
      <c r="C905" s="203"/>
      <c r="D905" s="203"/>
      <c r="E905" s="203"/>
      <c r="F905" s="203"/>
      <c r="G905" s="203"/>
      <c r="H905" s="203"/>
      <c r="I905" s="203"/>
      <c r="J905" s="203"/>
      <c r="K905" s="203"/>
      <c r="L905" s="203"/>
      <c r="M905" s="203"/>
      <c r="N905" s="203"/>
      <c r="O905" s="203"/>
      <c r="P905" s="203"/>
      <c r="Q905" s="203"/>
      <c r="R905" s="203"/>
      <c r="S905" s="203"/>
      <c r="T905" s="203"/>
      <c r="U905" s="203"/>
      <c r="V905" s="203"/>
      <c r="W905" s="203"/>
      <c r="X905" s="204" t="str">
        <f>IF(SUM(X902:AB904)=0,"",SUM(X902:AB904))</f>
        <v/>
      </c>
      <c r="Y905" s="204"/>
      <c r="Z905" s="204"/>
      <c r="AA905" s="204"/>
      <c r="AB905" s="204"/>
      <c r="AC905" s="89"/>
      <c r="AD905" s="66"/>
      <c r="AE905" s="66"/>
      <c r="AF905" s="66"/>
      <c r="AG905" s="90"/>
      <c r="AH905" s="90"/>
      <c r="AI905" s="90"/>
      <c r="AJ905" s="90"/>
      <c r="AK905" s="90"/>
      <c r="AL905" s="90"/>
      <c r="AM905" s="90"/>
      <c r="AN905" s="90"/>
      <c r="AO905" s="90"/>
    </row>
    <row r="906" spans="1:69" s="67" customFormat="1" ht="9" customHeight="1" x14ac:dyDescent="0.2">
      <c r="N906" s="94"/>
      <c r="O906" s="89"/>
      <c r="P906" s="89"/>
      <c r="Q906" s="89"/>
      <c r="R906" s="89"/>
      <c r="S906" s="95"/>
      <c r="T906" s="95"/>
      <c r="U906" s="95"/>
      <c r="V906" s="95"/>
      <c r="W906" s="95"/>
      <c r="X906" s="95"/>
      <c r="Y906" s="95"/>
      <c r="Z906" s="95"/>
      <c r="AA906" s="90"/>
      <c r="AB906" s="90"/>
      <c r="AC906" s="89"/>
      <c r="AD906" s="66"/>
      <c r="AE906" s="66"/>
      <c r="AF906" s="66"/>
      <c r="AG906" s="90"/>
      <c r="AH906" s="90"/>
      <c r="AI906" s="90"/>
      <c r="AJ906" s="90"/>
      <c r="AK906" s="90"/>
      <c r="AL906" s="90"/>
      <c r="AM906" s="90"/>
      <c r="AN906" s="90"/>
      <c r="AO906" s="90"/>
    </row>
    <row r="907" spans="1:69" ht="15" customHeight="1" x14ac:dyDescent="0.2">
      <c r="A907" s="92" t="s">
        <v>71</v>
      </c>
      <c r="B907" s="82"/>
      <c r="C907" s="82"/>
      <c r="D907" s="82"/>
      <c r="E907" s="82"/>
      <c r="F907" s="82"/>
      <c r="G907" s="82"/>
      <c r="H907" s="82"/>
      <c r="I907" s="82"/>
      <c r="J907" s="82"/>
      <c r="K907" s="82"/>
      <c r="L907" s="82"/>
      <c r="M907" s="82"/>
      <c r="N907" s="82"/>
      <c r="O907" s="82"/>
      <c r="P907" s="82"/>
      <c r="R907" s="82"/>
      <c r="T907" s="82"/>
      <c r="V907" s="82"/>
      <c r="W907" s="82"/>
      <c r="X907" s="82"/>
      <c r="Y907" s="82"/>
      <c r="Z907" s="82"/>
      <c r="AA907" s="82"/>
      <c r="AB907" s="93" t="s">
        <v>72</v>
      </c>
      <c r="AC907" s="82"/>
      <c r="AD907" s="82"/>
    </row>
    <row r="908" spans="1:69" ht="9" customHeight="1" x14ac:dyDescent="0.2">
      <c r="A908" s="82"/>
      <c r="B908" s="82"/>
      <c r="C908" s="82"/>
      <c r="D908" s="82"/>
      <c r="E908" s="82"/>
      <c r="F908" s="82"/>
      <c r="G908" s="82"/>
      <c r="H908" s="82"/>
      <c r="I908" s="82"/>
      <c r="J908" s="82"/>
      <c r="K908" s="82"/>
      <c r="L908" s="82"/>
      <c r="M908" s="82"/>
      <c r="N908" s="82"/>
      <c r="O908" s="82"/>
      <c r="P908" s="82"/>
      <c r="Q908" s="82"/>
      <c r="R908" s="82"/>
      <c r="T908" s="82"/>
      <c r="V908" s="82"/>
      <c r="W908" s="82"/>
      <c r="X908" s="82"/>
      <c r="Y908" s="82"/>
      <c r="Z908" s="82"/>
      <c r="AA908" s="82"/>
      <c r="AB908" s="82"/>
      <c r="AC908" s="82"/>
      <c r="AD908" s="82"/>
    </row>
    <row r="909" spans="1:69" ht="18" customHeight="1" x14ac:dyDescent="0.2">
      <c r="A909" s="208">
        <f>Finanzierungsplan!N48</f>
        <v>2027</v>
      </c>
      <c r="B909" s="208"/>
    </row>
    <row r="910" spans="1:69" s="67" customFormat="1" ht="18" customHeight="1" x14ac:dyDescent="0.2">
      <c r="A910" s="209" t="s">
        <v>48</v>
      </c>
      <c r="B910" s="209"/>
      <c r="C910" s="209"/>
      <c r="D910" s="209"/>
      <c r="E910" s="209"/>
      <c r="F910" s="210" t="s">
        <v>81</v>
      </c>
      <c r="G910" s="210"/>
      <c r="H910" s="210"/>
      <c r="I910" s="210"/>
      <c r="J910" s="210"/>
      <c r="K910" s="210" t="s">
        <v>69</v>
      </c>
      <c r="L910" s="210"/>
      <c r="M910" s="210"/>
      <c r="N910" s="210"/>
      <c r="O910" s="210"/>
      <c r="P910" s="210"/>
      <c r="Q910" s="210"/>
      <c r="R910" s="210"/>
      <c r="S910" s="210" t="s">
        <v>70</v>
      </c>
      <c r="T910" s="210"/>
      <c r="U910" s="210"/>
      <c r="V910" s="210"/>
      <c r="W910" s="210"/>
      <c r="X910" s="210" t="s">
        <v>115</v>
      </c>
      <c r="Y910" s="210"/>
      <c r="Z910" s="210"/>
      <c r="AA910" s="210"/>
      <c r="AB910" s="210"/>
      <c r="AC910" s="84"/>
      <c r="AD910" s="66"/>
      <c r="AE910" s="66"/>
      <c r="AF910" s="66"/>
      <c r="AG910" s="85"/>
      <c r="AH910" s="85"/>
      <c r="AI910" s="85"/>
      <c r="AJ910" s="85"/>
      <c r="AK910" s="85"/>
      <c r="AL910" s="85"/>
      <c r="AM910" s="85"/>
      <c r="AN910" s="85"/>
      <c r="AO910" s="85"/>
      <c r="AP910" s="85"/>
      <c r="AQ910" s="85"/>
      <c r="AR910" s="85"/>
      <c r="AS910" s="85"/>
      <c r="AT910" s="86"/>
      <c r="AU910" s="86"/>
      <c r="AV910" s="86"/>
      <c r="AW910" s="86"/>
      <c r="AX910" s="86"/>
      <c r="AY910" s="86"/>
      <c r="AZ910" s="86"/>
      <c r="BA910" s="86"/>
      <c r="BB910" s="86"/>
      <c r="BC910" s="86"/>
      <c r="BD910" s="86"/>
      <c r="BE910" s="86"/>
      <c r="BF910" s="86"/>
      <c r="BG910" s="86"/>
      <c r="BH910" s="86"/>
      <c r="BI910" s="86"/>
      <c r="BJ910" s="86"/>
      <c r="BK910" s="86"/>
      <c r="BL910" s="86"/>
      <c r="BM910" s="86"/>
      <c r="BN910" s="86"/>
      <c r="BO910" s="86"/>
      <c r="BP910" s="86"/>
      <c r="BQ910" s="86"/>
    </row>
    <row r="911" spans="1:69" s="67" customFormat="1" ht="18" customHeight="1" x14ac:dyDescent="0.2">
      <c r="A911" s="209"/>
      <c r="B911" s="209"/>
      <c r="C911" s="209"/>
      <c r="D911" s="209"/>
      <c r="E911" s="209"/>
      <c r="F911" s="210"/>
      <c r="G911" s="210"/>
      <c r="H911" s="210"/>
      <c r="I911" s="210"/>
      <c r="J911" s="210"/>
      <c r="K911" s="210"/>
      <c r="L911" s="210"/>
      <c r="M911" s="210"/>
      <c r="N911" s="210"/>
      <c r="O911" s="210"/>
      <c r="P911" s="210"/>
      <c r="Q911" s="210"/>
      <c r="R911" s="210"/>
      <c r="S911" s="210"/>
      <c r="T911" s="210"/>
      <c r="U911" s="210"/>
      <c r="V911" s="210"/>
      <c r="W911" s="210"/>
      <c r="X911" s="210"/>
      <c r="Y911" s="210"/>
      <c r="Z911" s="210"/>
      <c r="AA911" s="210"/>
      <c r="AB911" s="210"/>
      <c r="AC911" s="84"/>
      <c r="AD911" s="66"/>
      <c r="AE911" s="66"/>
      <c r="AF911" s="66"/>
      <c r="AG911" s="85"/>
      <c r="AH911" s="85"/>
      <c r="AI911" s="85"/>
      <c r="AJ911" s="85"/>
      <c r="AK911" s="85"/>
      <c r="AL911" s="85"/>
      <c r="AM911" s="85"/>
      <c r="AN911" s="85"/>
      <c r="AO911" s="85"/>
      <c r="AP911" s="85"/>
      <c r="AQ911" s="85"/>
      <c r="AR911" s="85"/>
      <c r="AS911" s="85"/>
      <c r="AT911" s="86"/>
      <c r="AU911" s="86"/>
      <c r="AV911" s="86"/>
      <c r="AW911" s="86"/>
      <c r="AX911" s="86"/>
      <c r="AY911" s="86"/>
      <c r="AZ911" s="86"/>
      <c r="BA911" s="86"/>
      <c r="BB911" s="86"/>
      <c r="BC911" s="86"/>
      <c r="BD911" s="86"/>
      <c r="BE911" s="86"/>
      <c r="BF911" s="86"/>
      <c r="BG911" s="86"/>
      <c r="BH911" s="86"/>
      <c r="BI911" s="86"/>
      <c r="BJ911" s="86"/>
      <c r="BK911" s="86"/>
      <c r="BL911" s="86"/>
      <c r="BM911" s="86"/>
      <c r="BN911" s="86"/>
      <c r="BO911" s="86"/>
      <c r="BP911" s="86"/>
      <c r="BQ911" s="86"/>
    </row>
    <row r="912" spans="1:69" s="67" customFormat="1" ht="18" customHeight="1" x14ac:dyDescent="0.2">
      <c r="A912" s="206" t="s">
        <v>54</v>
      </c>
      <c r="B912" s="206"/>
      <c r="C912" s="206"/>
      <c r="D912" s="206"/>
      <c r="E912" s="206"/>
      <c r="F912" s="207"/>
      <c r="G912" s="207"/>
      <c r="H912" s="207"/>
      <c r="I912" s="207"/>
      <c r="J912" s="207"/>
      <c r="K912" s="207"/>
      <c r="L912" s="207"/>
      <c r="M912" s="207"/>
      <c r="N912" s="207"/>
      <c r="O912" s="207"/>
      <c r="P912" s="207"/>
      <c r="Q912" s="207"/>
      <c r="R912" s="207"/>
      <c r="S912" s="207"/>
      <c r="T912" s="207"/>
      <c r="U912" s="207"/>
      <c r="V912" s="207"/>
      <c r="W912" s="207"/>
      <c r="X912" s="204" t="str">
        <f>IF(OR($M$878="",$M$870="",SUM(F912:W912)=0),"",IFERROR(ROUND((F912+K912+S912)*$M$878/$M$870,2),""))</f>
        <v/>
      </c>
      <c r="Y912" s="204"/>
      <c r="Z912" s="204"/>
      <c r="AA912" s="204"/>
      <c r="AB912" s="204"/>
      <c r="AC912" s="87"/>
      <c r="AD912" s="66"/>
      <c r="AE912" s="66"/>
      <c r="AF912" s="66"/>
      <c r="AG912" s="85"/>
      <c r="AH912" s="85"/>
      <c r="AI912" s="85"/>
      <c r="AJ912" s="85"/>
      <c r="AK912" s="88"/>
      <c r="AL912" s="88"/>
      <c r="AM912" s="85"/>
      <c r="AN912" s="85"/>
      <c r="AO912" s="85"/>
      <c r="AP912" s="85"/>
      <c r="AQ912" s="85"/>
      <c r="AR912" s="85"/>
      <c r="AS912" s="85"/>
      <c r="AT912" s="86"/>
      <c r="AU912" s="86"/>
      <c r="AV912" s="86"/>
      <c r="AW912" s="86"/>
      <c r="AX912" s="86"/>
      <c r="AY912" s="86"/>
      <c r="AZ912" s="86"/>
      <c r="BA912" s="86"/>
      <c r="BB912" s="86"/>
      <c r="BC912" s="86"/>
      <c r="BD912" s="86"/>
      <c r="BE912" s="86"/>
      <c r="BF912" s="86"/>
      <c r="BG912" s="86"/>
      <c r="BH912" s="86"/>
      <c r="BI912" s="86"/>
      <c r="BJ912" s="86"/>
      <c r="BK912" s="86"/>
      <c r="BL912" s="86"/>
      <c r="BM912" s="86"/>
      <c r="BN912" s="86"/>
      <c r="BO912" s="86"/>
      <c r="BP912" s="86"/>
      <c r="BQ912" s="86"/>
    </row>
    <row r="913" spans="1:69" s="67" customFormat="1" ht="18" customHeight="1" x14ac:dyDescent="0.2">
      <c r="A913" s="206" t="s">
        <v>55</v>
      </c>
      <c r="B913" s="206"/>
      <c r="C913" s="206"/>
      <c r="D913" s="206"/>
      <c r="E913" s="206"/>
      <c r="F913" s="207"/>
      <c r="G913" s="207"/>
      <c r="H913" s="207"/>
      <c r="I913" s="207"/>
      <c r="J913" s="207"/>
      <c r="K913" s="207"/>
      <c r="L913" s="207"/>
      <c r="M913" s="207"/>
      <c r="N913" s="207"/>
      <c r="O913" s="207"/>
      <c r="P913" s="207"/>
      <c r="Q913" s="207"/>
      <c r="R913" s="207"/>
      <c r="S913" s="207"/>
      <c r="T913" s="207"/>
      <c r="U913" s="207"/>
      <c r="V913" s="207"/>
      <c r="W913" s="207"/>
      <c r="X913" s="204" t="str">
        <f t="shared" ref="X913:X917" si="28">IF(OR($M$878="",$M$870="",SUM(F913:W913)=0),"",IFERROR(ROUND((F913+K913+S913)*$M$878/$M$870,2),""))</f>
        <v/>
      </c>
      <c r="Y913" s="204"/>
      <c r="Z913" s="204"/>
      <c r="AA913" s="204"/>
      <c r="AB913" s="204"/>
      <c r="AC913" s="87"/>
      <c r="AD913" s="66"/>
      <c r="AE913" s="66"/>
      <c r="AF913" s="66"/>
      <c r="AG913" s="85"/>
      <c r="AH913" s="85"/>
      <c r="AI913" s="85"/>
      <c r="AJ913" s="85"/>
      <c r="AK913" s="88"/>
      <c r="AL913" s="88"/>
      <c r="AM913" s="85"/>
      <c r="AN913" s="85"/>
      <c r="AO913" s="85"/>
      <c r="AP913" s="85"/>
      <c r="AQ913" s="85"/>
      <c r="AR913" s="85"/>
      <c r="AS913" s="85"/>
      <c r="AT913" s="86"/>
      <c r="AU913" s="86"/>
      <c r="AV913" s="86"/>
      <c r="AW913" s="86"/>
      <c r="AX913" s="86"/>
      <c r="AY913" s="86"/>
      <c r="AZ913" s="86"/>
      <c r="BA913" s="86"/>
      <c r="BB913" s="86"/>
      <c r="BC913" s="86"/>
      <c r="BD913" s="86"/>
      <c r="BE913" s="86"/>
      <c r="BF913" s="86"/>
      <c r="BG913" s="86"/>
      <c r="BH913" s="86"/>
      <c r="BI913" s="86"/>
      <c r="BJ913" s="86"/>
      <c r="BK913" s="86"/>
      <c r="BL913" s="86"/>
      <c r="BM913" s="86"/>
      <c r="BN913" s="86"/>
      <c r="BO913" s="86"/>
      <c r="BP913" s="86"/>
      <c r="BQ913" s="86"/>
    </row>
    <row r="914" spans="1:69" s="67" customFormat="1" ht="18" customHeight="1" x14ac:dyDescent="0.2">
      <c r="A914" s="206" t="s">
        <v>56</v>
      </c>
      <c r="B914" s="206"/>
      <c r="C914" s="206"/>
      <c r="D914" s="206"/>
      <c r="E914" s="206"/>
      <c r="F914" s="207"/>
      <c r="G914" s="207"/>
      <c r="H914" s="207"/>
      <c r="I914" s="207"/>
      <c r="J914" s="207"/>
      <c r="K914" s="207"/>
      <c r="L914" s="207"/>
      <c r="M914" s="207"/>
      <c r="N914" s="207"/>
      <c r="O914" s="207"/>
      <c r="P914" s="207"/>
      <c r="Q914" s="207"/>
      <c r="R914" s="207"/>
      <c r="S914" s="207"/>
      <c r="T914" s="207"/>
      <c r="U914" s="207"/>
      <c r="V914" s="207"/>
      <c r="W914" s="207"/>
      <c r="X914" s="204" t="str">
        <f t="shared" si="28"/>
        <v/>
      </c>
      <c r="Y914" s="204"/>
      <c r="Z914" s="204"/>
      <c r="AA914" s="204"/>
      <c r="AB914" s="204"/>
      <c r="AC914" s="87"/>
      <c r="AD914" s="66"/>
      <c r="AE914" s="66"/>
      <c r="AF914" s="66"/>
      <c r="AG914" s="85"/>
      <c r="AH914" s="85"/>
      <c r="AI914" s="85"/>
      <c r="AJ914" s="85"/>
      <c r="AK914" s="88"/>
      <c r="AL914" s="88"/>
      <c r="AM914" s="85"/>
      <c r="AN914" s="85"/>
      <c r="AO914" s="85"/>
      <c r="AP914" s="85"/>
      <c r="AQ914" s="85"/>
      <c r="AR914" s="85"/>
      <c r="AS914" s="85"/>
      <c r="AT914" s="86"/>
      <c r="AU914" s="86"/>
      <c r="AV914" s="86"/>
      <c r="AW914" s="86"/>
      <c r="AX914" s="86"/>
      <c r="AY914" s="86"/>
      <c r="AZ914" s="86"/>
      <c r="BA914" s="86"/>
      <c r="BB914" s="86"/>
      <c r="BC914" s="86"/>
      <c r="BD914" s="86"/>
      <c r="BE914" s="86"/>
      <c r="BF914" s="86"/>
      <c r="BG914" s="86"/>
      <c r="BH914" s="86"/>
      <c r="BI914" s="86"/>
      <c r="BJ914" s="86"/>
      <c r="BK914" s="86"/>
      <c r="BL914" s="86"/>
      <c r="BM914" s="86"/>
      <c r="BN914" s="86"/>
      <c r="BO914" s="86"/>
      <c r="BP914" s="86"/>
      <c r="BQ914" s="86"/>
    </row>
    <row r="915" spans="1:69" s="67" customFormat="1" ht="18" customHeight="1" x14ac:dyDescent="0.2">
      <c r="A915" s="206" t="s">
        <v>57</v>
      </c>
      <c r="B915" s="206"/>
      <c r="C915" s="206"/>
      <c r="D915" s="206"/>
      <c r="E915" s="206"/>
      <c r="F915" s="207"/>
      <c r="G915" s="207"/>
      <c r="H915" s="207"/>
      <c r="I915" s="207"/>
      <c r="J915" s="207"/>
      <c r="K915" s="207"/>
      <c r="L915" s="207"/>
      <c r="M915" s="207"/>
      <c r="N915" s="207"/>
      <c r="O915" s="207"/>
      <c r="P915" s="207"/>
      <c r="Q915" s="207"/>
      <c r="R915" s="207"/>
      <c r="S915" s="207"/>
      <c r="T915" s="207"/>
      <c r="U915" s="207"/>
      <c r="V915" s="207"/>
      <c r="W915" s="207"/>
      <c r="X915" s="204" t="str">
        <f t="shared" si="28"/>
        <v/>
      </c>
      <c r="Y915" s="204"/>
      <c r="Z915" s="204"/>
      <c r="AA915" s="204"/>
      <c r="AB915" s="204"/>
      <c r="AC915" s="87"/>
      <c r="AD915" s="66"/>
      <c r="AE915" s="66"/>
      <c r="AF915" s="66"/>
      <c r="AG915" s="85"/>
      <c r="AH915" s="85"/>
      <c r="AI915" s="85"/>
      <c r="AJ915" s="85"/>
      <c r="AK915" s="88"/>
      <c r="AL915" s="88"/>
      <c r="AM915" s="85"/>
      <c r="AN915" s="85"/>
      <c r="AO915" s="85"/>
      <c r="AP915" s="85"/>
      <c r="AQ915" s="85"/>
      <c r="AR915" s="85"/>
      <c r="AS915" s="85"/>
      <c r="AT915" s="86"/>
      <c r="AU915" s="86"/>
      <c r="AV915" s="86"/>
      <c r="AW915" s="86"/>
      <c r="AX915" s="86"/>
      <c r="AY915" s="86"/>
      <c r="AZ915" s="86"/>
      <c r="BA915" s="86"/>
      <c r="BB915" s="86"/>
      <c r="BC915" s="86"/>
      <c r="BD915" s="86"/>
      <c r="BE915" s="86"/>
      <c r="BF915" s="86"/>
      <c r="BG915" s="86"/>
      <c r="BH915" s="86"/>
      <c r="BI915" s="86"/>
      <c r="BJ915" s="86"/>
      <c r="BK915" s="86"/>
      <c r="BL915" s="86"/>
      <c r="BM915" s="86"/>
      <c r="BN915" s="86"/>
      <c r="BO915" s="86"/>
      <c r="BP915" s="86"/>
      <c r="BQ915" s="86"/>
    </row>
    <row r="916" spans="1:69" s="67" customFormat="1" ht="18" customHeight="1" x14ac:dyDescent="0.2">
      <c r="A916" s="206" t="s">
        <v>58</v>
      </c>
      <c r="B916" s="206"/>
      <c r="C916" s="206"/>
      <c r="D916" s="206"/>
      <c r="E916" s="206"/>
      <c r="F916" s="207"/>
      <c r="G916" s="207"/>
      <c r="H916" s="207"/>
      <c r="I916" s="207"/>
      <c r="J916" s="207"/>
      <c r="K916" s="207"/>
      <c r="L916" s="207"/>
      <c r="M916" s="207"/>
      <c r="N916" s="207"/>
      <c r="O916" s="207"/>
      <c r="P916" s="207"/>
      <c r="Q916" s="207"/>
      <c r="R916" s="207"/>
      <c r="S916" s="207"/>
      <c r="T916" s="207"/>
      <c r="U916" s="207"/>
      <c r="V916" s="207"/>
      <c r="W916" s="207"/>
      <c r="X916" s="204" t="str">
        <f t="shared" si="28"/>
        <v/>
      </c>
      <c r="Y916" s="204"/>
      <c r="Z916" s="204"/>
      <c r="AA916" s="204"/>
      <c r="AB916" s="204"/>
      <c r="AC916" s="87"/>
      <c r="AD916" s="66"/>
      <c r="AE916" s="66"/>
      <c r="AF916" s="66"/>
      <c r="AG916" s="85"/>
      <c r="AH916" s="85"/>
      <c r="AI916" s="85"/>
      <c r="AJ916" s="85"/>
      <c r="AK916" s="88"/>
      <c r="AL916" s="88"/>
      <c r="AM916" s="85"/>
      <c r="AN916" s="85"/>
      <c r="AO916" s="85"/>
      <c r="AP916" s="85"/>
      <c r="AQ916" s="85"/>
      <c r="AR916" s="85"/>
      <c r="AS916" s="85"/>
      <c r="AT916" s="86"/>
      <c r="AU916" s="86"/>
      <c r="AV916" s="86"/>
      <c r="AW916" s="86"/>
      <c r="AX916" s="86"/>
      <c r="AY916" s="86"/>
      <c r="AZ916" s="86"/>
      <c r="BA916" s="86"/>
      <c r="BB916" s="86"/>
      <c r="BC916" s="86"/>
      <c r="BD916" s="86"/>
      <c r="BE916" s="86"/>
      <c r="BF916" s="86"/>
      <c r="BG916" s="86"/>
      <c r="BH916" s="86"/>
      <c r="BI916" s="86"/>
      <c r="BJ916" s="86"/>
      <c r="BK916" s="86"/>
      <c r="BL916" s="86"/>
      <c r="BM916" s="86"/>
      <c r="BN916" s="86"/>
      <c r="BO916" s="86"/>
      <c r="BP916" s="86"/>
      <c r="BQ916" s="86"/>
    </row>
    <row r="917" spans="1:69" s="67" customFormat="1" ht="18" customHeight="1" x14ac:dyDescent="0.2">
      <c r="A917" s="206" t="s">
        <v>59</v>
      </c>
      <c r="B917" s="206"/>
      <c r="C917" s="206"/>
      <c r="D917" s="206"/>
      <c r="E917" s="206"/>
      <c r="F917" s="207"/>
      <c r="G917" s="207"/>
      <c r="H917" s="207"/>
      <c r="I917" s="207"/>
      <c r="J917" s="207"/>
      <c r="K917" s="207"/>
      <c r="L917" s="207"/>
      <c r="M917" s="207"/>
      <c r="N917" s="207"/>
      <c r="O917" s="207"/>
      <c r="P917" s="207"/>
      <c r="Q917" s="207"/>
      <c r="R917" s="207"/>
      <c r="S917" s="207"/>
      <c r="T917" s="207"/>
      <c r="U917" s="207"/>
      <c r="V917" s="207"/>
      <c r="W917" s="207"/>
      <c r="X917" s="204" t="str">
        <f t="shared" si="28"/>
        <v/>
      </c>
      <c r="Y917" s="204"/>
      <c r="Z917" s="204"/>
      <c r="AA917" s="204"/>
      <c r="AB917" s="204"/>
      <c r="AC917" s="87"/>
      <c r="AD917" s="66"/>
      <c r="AE917" s="66"/>
      <c r="AF917" s="66"/>
      <c r="AG917" s="85"/>
      <c r="AH917" s="85"/>
      <c r="AI917" s="85"/>
      <c r="AJ917" s="85"/>
      <c r="AK917" s="88"/>
      <c r="AL917" s="88"/>
      <c r="AM917" s="85"/>
      <c r="AN917" s="85"/>
      <c r="AO917" s="85"/>
      <c r="AP917" s="85"/>
      <c r="AQ917" s="85"/>
      <c r="AR917" s="85"/>
      <c r="AS917" s="85"/>
      <c r="AT917" s="86"/>
      <c r="AU917" s="86"/>
      <c r="AV917" s="86"/>
      <c r="AW917" s="86"/>
      <c r="AX917" s="86"/>
      <c r="AY917" s="86"/>
      <c r="AZ917" s="86"/>
      <c r="BA917" s="86"/>
      <c r="BB917" s="86"/>
      <c r="BC917" s="86"/>
      <c r="BD917" s="86"/>
      <c r="BE917" s="86"/>
      <c r="BF917" s="86"/>
      <c r="BG917" s="86"/>
      <c r="BH917" s="86"/>
      <c r="BI917" s="86"/>
      <c r="BJ917" s="86"/>
      <c r="BK917" s="86"/>
      <c r="BL917" s="86"/>
      <c r="BM917" s="86"/>
      <c r="BN917" s="86"/>
      <c r="BO917" s="86"/>
      <c r="BP917" s="86"/>
      <c r="BQ917" s="86"/>
    </row>
    <row r="918" spans="1:69" s="67" customFormat="1" ht="18" customHeight="1" x14ac:dyDescent="0.2">
      <c r="A918" s="206" t="s">
        <v>60</v>
      </c>
      <c r="B918" s="206"/>
      <c r="C918" s="206"/>
      <c r="D918" s="206"/>
      <c r="E918" s="206"/>
      <c r="F918" s="207"/>
      <c r="G918" s="207"/>
      <c r="H918" s="207"/>
      <c r="I918" s="207"/>
      <c r="J918" s="207"/>
      <c r="K918" s="207"/>
      <c r="L918" s="207"/>
      <c r="M918" s="207"/>
      <c r="N918" s="207"/>
      <c r="O918" s="207"/>
      <c r="P918" s="207"/>
      <c r="Q918" s="207"/>
      <c r="R918" s="207"/>
      <c r="S918" s="207"/>
      <c r="T918" s="207"/>
      <c r="U918" s="207"/>
      <c r="V918" s="207"/>
      <c r="W918" s="207"/>
      <c r="X918" s="204" t="str">
        <f>IF(OR($M$878="",$M$870="",SUM(F918:W918)=0),"",IFERROR(ROUND((F918+K918+S918)*$M$878/$M$870,2),""))</f>
        <v/>
      </c>
      <c r="Y918" s="204"/>
      <c r="Z918" s="204"/>
      <c r="AA918" s="204"/>
      <c r="AB918" s="204"/>
      <c r="AC918" s="87"/>
      <c r="AD918" s="66"/>
      <c r="AE918" s="66"/>
      <c r="AF918" s="66"/>
      <c r="AG918" s="85"/>
      <c r="AH918" s="85"/>
      <c r="AI918" s="85"/>
      <c r="AJ918" s="85"/>
      <c r="AK918" s="88"/>
      <c r="AL918" s="88"/>
      <c r="AM918" s="85"/>
      <c r="AN918" s="85"/>
      <c r="AO918" s="85"/>
      <c r="AP918" s="85"/>
      <c r="AQ918" s="85"/>
      <c r="AR918" s="85"/>
      <c r="AS918" s="85"/>
      <c r="AT918" s="86"/>
      <c r="AU918" s="86"/>
      <c r="AV918" s="86"/>
      <c r="AW918" s="86"/>
      <c r="AX918" s="86"/>
      <c r="AY918" s="86"/>
      <c r="AZ918" s="86"/>
      <c r="BA918" s="86"/>
      <c r="BB918" s="86"/>
      <c r="BC918" s="86"/>
      <c r="BD918" s="86"/>
      <c r="BE918" s="86"/>
      <c r="BF918" s="86"/>
      <c r="BG918" s="86"/>
      <c r="BH918" s="86"/>
      <c r="BI918" s="86"/>
      <c r="BJ918" s="86"/>
      <c r="BK918" s="86"/>
      <c r="BL918" s="86"/>
      <c r="BM918" s="86"/>
      <c r="BN918" s="86"/>
      <c r="BO918" s="86"/>
      <c r="BP918" s="86"/>
      <c r="BQ918" s="86"/>
    </row>
    <row r="919" spans="1:69" s="67" customFormat="1" ht="18" customHeight="1" x14ac:dyDescent="0.2">
      <c r="A919" s="206" t="s">
        <v>61</v>
      </c>
      <c r="B919" s="206"/>
      <c r="C919" s="206"/>
      <c r="D919" s="206"/>
      <c r="E919" s="206"/>
      <c r="F919" s="207"/>
      <c r="G919" s="207"/>
      <c r="H919" s="207"/>
      <c r="I919" s="207"/>
      <c r="J919" s="207"/>
      <c r="K919" s="207"/>
      <c r="L919" s="207"/>
      <c r="M919" s="207"/>
      <c r="N919" s="207"/>
      <c r="O919" s="207"/>
      <c r="P919" s="207"/>
      <c r="Q919" s="207"/>
      <c r="R919" s="207"/>
      <c r="S919" s="207"/>
      <c r="T919" s="207"/>
      <c r="U919" s="207"/>
      <c r="V919" s="207"/>
      <c r="W919" s="207"/>
      <c r="X919" s="204" t="str">
        <f t="shared" ref="X919:X923" si="29">IF(OR($M$878="",$M$870="",SUM(F919:W919)=0),"",IFERROR(ROUND((F919+K919+S919)*$M$878/$M$870,2),""))</f>
        <v/>
      </c>
      <c r="Y919" s="204"/>
      <c r="Z919" s="204"/>
      <c r="AA919" s="204"/>
      <c r="AB919" s="204"/>
      <c r="AC919" s="87"/>
      <c r="AD919" s="66"/>
      <c r="AE919" s="66"/>
      <c r="AF919" s="66"/>
      <c r="AG919" s="85"/>
      <c r="AH919" s="85"/>
      <c r="AI919" s="85"/>
      <c r="AJ919" s="85"/>
      <c r="AK919" s="88"/>
      <c r="AL919" s="88"/>
      <c r="AM919" s="85"/>
      <c r="AN919" s="85"/>
      <c r="AO919" s="85"/>
      <c r="AP919" s="85"/>
      <c r="AQ919" s="85"/>
      <c r="AR919" s="85"/>
      <c r="AS919" s="85"/>
      <c r="AT919" s="86"/>
      <c r="AU919" s="86"/>
      <c r="AV919" s="86"/>
      <c r="AW919" s="86"/>
      <c r="AX919" s="86"/>
      <c r="AY919" s="86"/>
      <c r="AZ919" s="86"/>
      <c r="BA919" s="86"/>
      <c r="BB919" s="86"/>
      <c r="BC919" s="86"/>
      <c r="BD919" s="86"/>
      <c r="BE919" s="86"/>
      <c r="BF919" s="86"/>
      <c r="BG919" s="86"/>
      <c r="BH919" s="86"/>
      <c r="BI919" s="86"/>
      <c r="BJ919" s="86"/>
      <c r="BK919" s="86"/>
      <c r="BL919" s="86"/>
      <c r="BM919" s="86"/>
      <c r="BN919" s="86"/>
      <c r="BO919" s="86"/>
      <c r="BP919" s="86"/>
      <c r="BQ919" s="86"/>
    </row>
    <row r="920" spans="1:69" s="67" customFormat="1" ht="18" customHeight="1" x14ac:dyDescent="0.2">
      <c r="A920" s="206" t="s">
        <v>62</v>
      </c>
      <c r="B920" s="206"/>
      <c r="C920" s="206"/>
      <c r="D920" s="206"/>
      <c r="E920" s="206"/>
      <c r="F920" s="207"/>
      <c r="G920" s="207"/>
      <c r="H920" s="207"/>
      <c r="I920" s="207"/>
      <c r="J920" s="207"/>
      <c r="K920" s="207"/>
      <c r="L920" s="207"/>
      <c r="M920" s="207"/>
      <c r="N920" s="207"/>
      <c r="O920" s="207"/>
      <c r="P920" s="207"/>
      <c r="Q920" s="207"/>
      <c r="R920" s="207"/>
      <c r="S920" s="207"/>
      <c r="T920" s="207"/>
      <c r="U920" s="207"/>
      <c r="V920" s="207"/>
      <c r="W920" s="207"/>
      <c r="X920" s="204" t="str">
        <f t="shared" si="29"/>
        <v/>
      </c>
      <c r="Y920" s="204"/>
      <c r="Z920" s="204"/>
      <c r="AA920" s="204"/>
      <c r="AB920" s="204"/>
      <c r="AC920" s="87"/>
      <c r="AD920" s="66"/>
      <c r="AE920" s="66"/>
      <c r="AF920" s="66"/>
      <c r="AG920" s="85"/>
      <c r="AH920" s="85"/>
      <c r="AI920" s="85"/>
      <c r="AJ920" s="85"/>
      <c r="AK920" s="88"/>
      <c r="AL920" s="88"/>
      <c r="AM920" s="85"/>
      <c r="AN920" s="85"/>
      <c r="AO920" s="85"/>
      <c r="AP920" s="85"/>
      <c r="AQ920" s="85"/>
      <c r="AR920" s="85"/>
      <c r="AS920" s="85"/>
      <c r="AT920" s="86"/>
      <c r="AU920" s="86"/>
      <c r="AV920" s="86"/>
      <c r="AW920" s="86"/>
      <c r="AX920" s="86"/>
      <c r="AY920" s="86"/>
      <c r="AZ920" s="86"/>
      <c r="BA920" s="86"/>
      <c r="BB920" s="86"/>
      <c r="BC920" s="86"/>
      <c r="BD920" s="86"/>
      <c r="BE920" s="86"/>
      <c r="BF920" s="86"/>
      <c r="BG920" s="86"/>
      <c r="BH920" s="86"/>
      <c r="BI920" s="86"/>
      <c r="BJ920" s="86"/>
      <c r="BK920" s="86"/>
      <c r="BL920" s="86"/>
      <c r="BM920" s="86"/>
      <c r="BN920" s="86"/>
      <c r="BO920" s="86"/>
      <c r="BP920" s="86"/>
      <c r="BQ920" s="86"/>
    </row>
    <row r="921" spans="1:69" s="67" customFormat="1" ht="18" customHeight="1" x14ac:dyDescent="0.2">
      <c r="A921" s="206" t="s">
        <v>63</v>
      </c>
      <c r="B921" s="206"/>
      <c r="C921" s="206"/>
      <c r="D921" s="206"/>
      <c r="E921" s="206"/>
      <c r="F921" s="207"/>
      <c r="G921" s="207"/>
      <c r="H921" s="207"/>
      <c r="I921" s="207"/>
      <c r="J921" s="207"/>
      <c r="K921" s="207"/>
      <c r="L921" s="207"/>
      <c r="M921" s="207"/>
      <c r="N921" s="207"/>
      <c r="O921" s="207"/>
      <c r="P921" s="207"/>
      <c r="Q921" s="207"/>
      <c r="R921" s="207"/>
      <c r="S921" s="207"/>
      <c r="T921" s="207"/>
      <c r="U921" s="207"/>
      <c r="V921" s="207"/>
      <c r="W921" s="207"/>
      <c r="X921" s="204" t="str">
        <f t="shared" si="29"/>
        <v/>
      </c>
      <c r="Y921" s="204"/>
      <c r="Z921" s="204"/>
      <c r="AA921" s="204"/>
      <c r="AB921" s="204"/>
      <c r="AC921" s="87"/>
      <c r="AD921" s="66"/>
      <c r="AE921" s="66"/>
      <c r="AF921" s="66"/>
      <c r="AG921" s="85"/>
      <c r="AH921" s="85"/>
      <c r="AI921" s="85"/>
      <c r="AJ921" s="85"/>
      <c r="AK921" s="88"/>
      <c r="AL921" s="88"/>
      <c r="AM921" s="85"/>
      <c r="AN921" s="85"/>
      <c r="AO921" s="85"/>
      <c r="AP921" s="85"/>
      <c r="AQ921" s="85"/>
      <c r="AR921" s="85"/>
      <c r="AS921" s="85"/>
      <c r="AT921" s="86"/>
      <c r="AU921" s="86"/>
      <c r="AV921" s="86"/>
      <c r="AW921" s="86"/>
      <c r="AX921" s="86"/>
      <c r="AY921" s="86"/>
      <c r="AZ921" s="86"/>
      <c r="BA921" s="86"/>
      <c r="BB921" s="86"/>
      <c r="BC921" s="86"/>
      <c r="BD921" s="86"/>
      <c r="BE921" s="86"/>
      <c r="BF921" s="86"/>
      <c r="BG921" s="86"/>
      <c r="BH921" s="86"/>
      <c r="BI921" s="86"/>
      <c r="BJ921" s="86"/>
      <c r="BK921" s="86"/>
      <c r="BL921" s="86"/>
      <c r="BM921" s="86"/>
      <c r="BN921" s="86"/>
      <c r="BO921" s="86"/>
      <c r="BP921" s="86"/>
      <c r="BQ921" s="86"/>
    </row>
    <row r="922" spans="1:69" s="67" customFormat="1" ht="18" customHeight="1" x14ac:dyDescent="0.2">
      <c r="A922" s="206" t="s">
        <v>64</v>
      </c>
      <c r="B922" s="206"/>
      <c r="C922" s="206"/>
      <c r="D922" s="206"/>
      <c r="E922" s="206"/>
      <c r="F922" s="207"/>
      <c r="G922" s="207"/>
      <c r="H922" s="207"/>
      <c r="I922" s="207"/>
      <c r="J922" s="207"/>
      <c r="K922" s="207"/>
      <c r="L922" s="207"/>
      <c r="M922" s="207"/>
      <c r="N922" s="207"/>
      <c r="O922" s="207"/>
      <c r="P922" s="207"/>
      <c r="Q922" s="207"/>
      <c r="R922" s="207"/>
      <c r="S922" s="207"/>
      <c r="T922" s="207"/>
      <c r="U922" s="207"/>
      <c r="V922" s="207"/>
      <c r="W922" s="207"/>
      <c r="X922" s="204" t="str">
        <f t="shared" si="29"/>
        <v/>
      </c>
      <c r="Y922" s="204"/>
      <c r="Z922" s="204"/>
      <c r="AA922" s="204"/>
      <c r="AB922" s="204"/>
      <c r="AC922" s="87"/>
      <c r="AD922" s="66"/>
      <c r="AE922" s="66"/>
      <c r="AF922" s="66"/>
      <c r="AG922" s="85"/>
      <c r="AH922" s="85"/>
      <c r="AI922" s="85"/>
      <c r="AJ922" s="85"/>
      <c r="AK922" s="88"/>
      <c r="AL922" s="88"/>
      <c r="AM922" s="85"/>
      <c r="AN922" s="85"/>
      <c r="AO922" s="85"/>
      <c r="AP922" s="85"/>
      <c r="AQ922" s="85"/>
      <c r="AR922" s="85"/>
      <c r="AS922" s="85"/>
      <c r="AT922" s="86"/>
      <c r="AU922" s="86"/>
      <c r="AV922" s="86"/>
      <c r="AW922" s="86"/>
      <c r="AX922" s="86"/>
      <c r="AY922" s="86"/>
      <c r="AZ922" s="86"/>
      <c r="BA922" s="86"/>
      <c r="BB922" s="86"/>
      <c r="BC922" s="86"/>
      <c r="BD922" s="86"/>
      <c r="BE922" s="86"/>
      <c r="BF922" s="86"/>
      <c r="BG922" s="86"/>
      <c r="BH922" s="86"/>
      <c r="BI922" s="86"/>
      <c r="BJ922" s="86"/>
      <c r="BK922" s="86"/>
      <c r="BL922" s="86"/>
      <c r="BM922" s="86"/>
      <c r="BN922" s="86"/>
      <c r="BO922" s="86"/>
      <c r="BP922" s="86"/>
      <c r="BQ922" s="86"/>
    </row>
    <row r="923" spans="1:69" s="67" customFormat="1" ht="18" customHeight="1" x14ac:dyDescent="0.2">
      <c r="A923" s="206" t="s">
        <v>65</v>
      </c>
      <c r="B923" s="206"/>
      <c r="C923" s="206"/>
      <c r="D923" s="206"/>
      <c r="E923" s="206"/>
      <c r="F923" s="207"/>
      <c r="G923" s="207"/>
      <c r="H923" s="207"/>
      <c r="I923" s="207"/>
      <c r="J923" s="207"/>
      <c r="K923" s="207"/>
      <c r="L923" s="207"/>
      <c r="M923" s="207"/>
      <c r="N923" s="207"/>
      <c r="O923" s="207"/>
      <c r="P923" s="207"/>
      <c r="Q923" s="207"/>
      <c r="R923" s="207"/>
      <c r="S923" s="207"/>
      <c r="T923" s="207"/>
      <c r="U923" s="207"/>
      <c r="V923" s="207"/>
      <c r="W923" s="207"/>
      <c r="X923" s="204" t="str">
        <f t="shared" si="29"/>
        <v/>
      </c>
      <c r="Y923" s="204"/>
      <c r="Z923" s="204"/>
      <c r="AA923" s="204"/>
      <c r="AB923" s="204"/>
      <c r="AC923" s="87"/>
      <c r="AD923" s="66"/>
      <c r="AE923" s="66"/>
      <c r="AF923" s="66"/>
      <c r="AG923" s="85"/>
      <c r="AH923" s="85"/>
      <c r="AI923" s="85"/>
      <c r="AJ923" s="85"/>
      <c r="AK923" s="88"/>
      <c r="AL923" s="88"/>
      <c r="AM923" s="85"/>
      <c r="AN923" s="85"/>
      <c r="AO923" s="85"/>
      <c r="AP923" s="85"/>
      <c r="AQ923" s="85"/>
      <c r="AR923" s="85"/>
      <c r="AS923" s="85"/>
      <c r="AT923" s="86"/>
      <c r="AU923" s="86"/>
      <c r="AV923" s="86"/>
      <c r="AW923" s="86"/>
      <c r="AX923" s="86"/>
      <c r="AY923" s="86"/>
      <c r="AZ923" s="86"/>
      <c r="BA923" s="86"/>
      <c r="BB923" s="86"/>
      <c r="BC923" s="86"/>
      <c r="BD923" s="86"/>
      <c r="BE923" s="86"/>
      <c r="BF923" s="86"/>
      <c r="BG923" s="86"/>
      <c r="BH923" s="86"/>
      <c r="BI923" s="86"/>
      <c r="BJ923" s="86"/>
      <c r="BK923" s="86"/>
      <c r="BL923" s="86"/>
      <c r="BM923" s="86"/>
      <c r="BN923" s="86"/>
      <c r="BO923" s="86"/>
      <c r="BP923" s="86"/>
      <c r="BQ923" s="86"/>
    </row>
    <row r="924" spans="1:69" s="67" customFormat="1" ht="18" customHeight="1" x14ac:dyDescent="0.2">
      <c r="A924" s="203" t="s">
        <v>66</v>
      </c>
      <c r="B924" s="203"/>
      <c r="C924" s="203"/>
      <c r="D924" s="203"/>
      <c r="E924" s="203"/>
      <c r="F924" s="203"/>
      <c r="G924" s="203"/>
      <c r="H924" s="203"/>
      <c r="I924" s="203"/>
      <c r="J924" s="203"/>
      <c r="K924" s="203"/>
      <c r="L924" s="203"/>
      <c r="M924" s="203"/>
      <c r="N924" s="203"/>
      <c r="O924" s="203"/>
      <c r="P924" s="203"/>
      <c r="Q924" s="203"/>
      <c r="R924" s="203"/>
      <c r="S924" s="203"/>
      <c r="T924" s="203"/>
      <c r="U924" s="203"/>
      <c r="V924" s="203"/>
      <c r="W924" s="203"/>
      <c r="X924" s="204" t="str">
        <f>IF(SUM(X912:AB923)=0,"",SUM(X912:AB923))</f>
        <v/>
      </c>
      <c r="Y924" s="204"/>
      <c r="Z924" s="204"/>
      <c r="AA924" s="204"/>
      <c r="AB924" s="204"/>
      <c r="AC924" s="89"/>
      <c r="AD924" s="66"/>
      <c r="AE924" s="66"/>
      <c r="AF924" s="66"/>
      <c r="AK924" s="90"/>
      <c r="AL924" s="90"/>
      <c r="AM924" s="90"/>
      <c r="AN924" s="90"/>
    </row>
    <row r="925" spans="1:69" s="67" customFormat="1" ht="18" customHeight="1" x14ac:dyDescent="0.2">
      <c r="A925" s="203" t="s">
        <v>87</v>
      </c>
      <c r="B925" s="203"/>
      <c r="C925" s="203"/>
      <c r="D925" s="203"/>
      <c r="E925" s="203"/>
      <c r="F925" s="203"/>
      <c r="G925" s="203"/>
      <c r="H925" s="203"/>
      <c r="I925" s="203"/>
      <c r="J925" s="203"/>
      <c r="K925" s="203"/>
      <c r="L925" s="203"/>
      <c r="M925" s="203"/>
      <c r="N925" s="203"/>
      <c r="O925" s="203"/>
      <c r="P925" s="203"/>
      <c r="Q925" s="203"/>
      <c r="R925" s="203"/>
      <c r="S925" s="203"/>
      <c r="T925" s="203"/>
      <c r="U925" s="203"/>
      <c r="V925" s="203"/>
      <c r="W925" s="203"/>
      <c r="X925" s="204" t="str">
        <f>IFERROR(ROUND(X924*0.22,2),"")</f>
        <v/>
      </c>
      <c r="Y925" s="204"/>
      <c r="Z925" s="204"/>
      <c r="AA925" s="204"/>
      <c r="AB925" s="204"/>
      <c r="AC925" s="89"/>
      <c r="AD925" s="66"/>
      <c r="AE925" s="66"/>
      <c r="AF925" s="66"/>
      <c r="AG925" s="90"/>
      <c r="AH925" s="90"/>
      <c r="AI925" s="90"/>
      <c r="AJ925" s="90"/>
    </row>
    <row r="926" spans="1:69" s="67" customFormat="1" ht="18" customHeight="1" x14ac:dyDescent="0.2">
      <c r="A926" s="203" t="s">
        <v>67</v>
      </c>
      <c r="B926" s="203"/>
      <c r="C926" s="203"/>
      <c r="D926" s="203"/>
      <c r="E926" s="203"/>
      <c r="F926" s="203"/>
      <c r="G926" s="203"/>
      <c r="H926" s="203"/>
      <c r="I926" s="203"/>
      <c r="J926" s="203"/>
      <c r="K926" s="203"/>
      <c r="L926" s="203"/>
      <c r="M926" s="203"/>
      <c r="N926" s="203"/>
      <c r="O926" s="203"/>
      <c r="P926" s="203"/>
      <c r="Q926" s="203"/>
      <c r="R926" s="203"/>
      <c r="S926" s="203"/>
      <c r="T926" s="203"/>
      <c r="U926" s="203"/>
      <c r="V926" s="203"/>
      <c r="W926" s="203"/>
      <c r="X926" s="204" t="str">
        <f>IFERROR(ROUND(X924*0.01,2),"")</f>
        <v/>
      </c>
      <c r="Y926" s="204"/>
      <c r="Z926" s="204"/>
      <c r="AA926" s="204"/>
      <c r="AB926" s="204"/>
      <c r="AC926" s="89"/>
      <c r="AD926" s="66"/>
      <c r="AE926" s="66"/>
      <c r="AF926" s="66"/>
      <c r="AG926" s="90"/>
      <c r="AH926" s="90"/>
      <c r="AI926" s="90"/>
      <c r="AJ926" s="90"/>
      <c r="AK926" s="90"/>
      <c r="AL926" s="90"/>
      <c r="AM926" s="90"/>
      <c r="AN926" s="90"/>
      <c r="AO926" s="90"/>
    </row>
    <row r="927" spans="1:69" s="67" customFormat="1" ht="18" customHeight="1" x14ac:dyDescent="0.2">
      <c r="A927" s="203" t="s">
        <v>33</v>
      </c>
      <c r="B927" s="203"/>
      <c r="C927" s="203"/>
      <c r="D927" s="203"/>
      <c r="E927" s="203"/>
      <c r="F927" s="203"/>
      <c r="G927" s="203"/>
      <c r="H927" s="203"/>
      <c r="I927" s="203"/>
      <c r="J927" s="203"/>
      <c r="K927" s="203"/>
      <c r="L927" s="203"/>
      <c r="M927" s="203"/>
      <c r="N927" s="203"/>
      <c r="O927" s="203"/>
      <c r="P927" s="203"/>
      <c r="Q927" s="203"/>
      <c r="R927" s="203"/>
      <c r="S927" s="203"/>
      <c r="T927" s="203"/>
      <c r="U927" s="203"/>
      <c r="V927" s="203"/>
      <c r="W927" s="203"/>
      <c r="X927" s="204" t="str">
        <f>IF(SUM(X924:AB926)=0,"",SUM(X924:AB926))</f>
        <v/>
      </c>
      <c r="Y927" s="204"/>
      <c r="Z927" s="204"/>
      <c r="AA927" s="204"/>
      <c r="AB927" s="204"/>
      <c r="AC927" s="89"/>
      <c r="AD927" s="66"/>
      <c r="AE927" s="66"/>
      <c r="AF927" s="66"/>
      <c r="AG927" s="90"/>
      <c r="AH927" s="90"/>
      <c r="AI927" s="90"/>
      <c r="AJ927" s="90"/>
      <c r="AK927" s="90"/>
      <c r="AL927" s="90"/>
      <c r="AM927" s="90"/>
      <c r="AN927" s="90"/>
      <c r="AO927" s="90"/>
    </row>
    <row r="928" spans="1:69" s="67" customFormat="1" ht="9" customHeight="1" x14ac:dyDescent="0.2">
      <c r="N928" s="94"/>
      <c r="O928" s="89"/>
      <c r="P928" s="89"/>
      <c r="Q928" s="89"/>
      <c r="R928" s="89"/>
      <c r="S928" s="95"/>
      <c r="T928" s="95"/>
      <c r="U928" s="95"/>
      <c r="V928" s="95"/>
      <c r="W928" s="95"/>
      <c r="X928" s="95"/>
      <c r="Y928" s="95"/>
      <c r="Z928" s="95"/>
      <c r="AA928" s="90"/>
      <c r="AB928" s="90"/>
      <c r="AC928" s="89"/>
      <c r="AD928" s="66"/>
      <c r="AE928" s="66"/>
      <c r="AF928" s="66"/>
      <c r="AG928" s="90"/>
      <c r="AH928" s="90"/>
      <c r="AI928" s="90"/>
      <c r="AJ928" s="90"/>
      <c r="AK928" s="90"/>
      <c r="AL928" s="90"/>
      <c r="AM928" s="90"/>
      <c r="AN928" s="90"/>
      <c r="AO928" s="90"/>
    </row>
    <row r="929" spans="1:69" ht="15" customHeight="1" x14ac:dyDescent="0.2">
      <c r="A929" s="92" t="s">
        <v>71</v>
      </c>
      <c r="B929" s="82"/>
      <c r="C929" s="82"/>
      <c r="D929" s="82"/>
      <c r="E929" s="82"/>
      <c r="F929" s="82"/>
      <c r="G929" s="82"/>
      <c r="H929" s="82"/>
      <c r="I929" s="82"/>
      <c r="J929" s="82"/>
      <c r="K929" s="82"/>
      <c r="L929" s="82"/>
      <c r="M929" s="82"/>
      <c r="N929" s="82"/>
      <c r="O929" s="82"/>
      <c r="P929" s="82"/>
      <c r="R929" s="82"/>
      <c r="T929" s="82"/>
      <c r="V929" s="82"/>
      <c r="W929" s="82"/>
      <c r="X929" s="82"/>
      <c r="Y929" s="82"/>
      <c r="Z929" s="82"/>
      <c r="AA929" s="82"/>
      <c r="AB929" s="93" t="s">
        <v>72</v>
      </c>
      <c r="AC929" s="82"/>
      <c r="AD929" s="82"/>
    </row>
    <row r="930" spans="1:69" ht="9" customHeight="1" x14ac:dyDescent="0.2">
      <c r="A930" s="82"/>
      <c r="B930" s="82"/>
      <c r="C930" s="82"/>
      <c r="D930" s="82"/>
      <c r="E930" s="82"/>
      <c r="F930" s="82"/>
      <c r="G930" s="82"/>
      <c r="H930" s="82"/>
      <c r="I930" s="82"/>
      <c r="J930" s="82"/>
      <c r="K930" s="82"/>
      <c r="L930" s="82"/>
      <c r="M930" s="82"/>
      <c r="N930" s="82"/>
      <c r="O930" s="82"/>
      <c r="P930" s="82"/>
      <c r="Q930" s="82"/>
      <c r="R930" s="82"/>
      <c r="T930" s="82"/>
      <c r="V930" s="82"/>
      <c r="W930" s="82"/>
      <c r="X930" s="82"/>
      <c r="Y930" s="82"/>
      <c r="Z930" s="82"/>
      <c r="AA930" s="82"/>
      <c r="AB930" s="82"/>
      <c r="AC930" s="82"/>
      <c r="AD930" s="82"/>
    </row>
    <row r="931" spans="1:69" ht="18" customHeight="1" x14ac:dyDescent="0.2">
      <c r="A931" s="208">
        <f>Finanzierungsplan!S48</f>
        <v>2028</v>
      </c>
      <c r="B931" s="208"/>
    </row>
    <row r="932" spans="1:69" s="67" customFormat="1" ht="18" customHeight="1" x14ac:dyDescent="0.2">
      <c r="A932" s="209" t="s">
        <v>48</v>
      </c>
      <c r="B932" s="209"/>
      <c r="C932" s="209"/>
      <c r="D932" s="209"/>
      <c r="E932" s="209"/>
      <c r="F932" s="210" t="s">
        <v>82</v>
      </c>
      <c r="G932" s="210"/>
      <c r="H932" s="210"/>
      <c r="I932" s="210"/>
      <c r="J932" s="210"/>
      <c r="K932" s="210" t="s">
        <v>73</v>
      </c>
      <c r="L932" s="210"/>
      <c r="M932" s="210"/>
      <c r="N932" s="210"/>
      <c r="O932" s="210"/>
      <c r="P932" s="210"/>
      <c r="Q932" s="210"/>
      <c r="R932" s="210"/>
      <c r="S932" s="210" t="s">
        <v>74</v>
      </c>
      <c r="T932" s="210"/>
      <c r="U932" s="210"/>
      <c r="V932" s="210"/>
      <c r="W932" s="210"/>
      <c r="X932" s="210" t="s">
        <v>115</v>
      </c>
      <c r="Y932" s="210"/>
      <c r="Z932" s="210"/>
      <c r="AA932" s="210"/>
      <c r="AB932" s="210"/>
      <c r="AC932" s="84"/>
      <c r="AD932" s="66"/>
      <c r="AE932" s="66"/>
      <c r="AF932" s="66"/>
      <c r="AG932" s="85"/>
      <c r="AH932" s="85"/>
      <c r="AI932" s="85"/>
      <c r="AJ932" s="85"/>
      <c r="AK932" s="85"/>
      <c r="AL932" s="85"/>
      <c r="AM932" s="85"/>
      <c r="AN932" s="85"/>
      <c r="AO932" s="85"/>
      <c r="AP932" s="85"/>
      <c r="AQ932" s="85"/>
      <c r="AR932" s="85"/>
      <c r="AS932" s="85"/>
      <c r="AT932" s="86"/>
      <c r="AU932" s="86"/>
      <c r="AV932" s="86"/>
      <c r="AW932" s="86"/>
      <c r="AX932" s="86"/>
      <c r="AY932" s="86"/>
      <c r="AZ932" s="86"/>
      <c r="BA932" s="86"/>
      <c r="BB932" s="86"/>
      <c r="BC932" s="86"/>
      <c r="BD932" s="86"/>
      <c r="BE932" s="86"/>
      <c r="BF932" s="86"/>
      <c r="BG932" s="86"/>
      <c r="BH932" s="86"/>
      <c r="BI932" s="86"/>
      <c r="BJ932" s="86"/>
      <c r="BK932" s="86"/>
      <c r="BL932" s="86"/>
      <c r="BM932" s="86"/>
      <c r="BN932" s="86"/>
      <c r="BO932" s="86"/>
      <c r="BP932" s="86"/>
      <c r="BQ932" s="86"/>
    </row>
    <row r="933" spans="1:69" s="67" customFormat="1" ht="18" customHeight="1" x14ac:dyDescent="0.2">
      <c r="A933" s="209"/>
      <c r="B933" s="209"/>
      <c r="C933" s="209"/>
      <c r="D933" s="209"/>
      <c r="E933" s="209"/>
      <c r="F933" s="210"/>
      <c r="G933" s="210"/>
      <c r="H933" s="210"/>
      <c r="I933" s="210"/>
      <c r="J933" s="210"/>
      <c r="K933" s="210"/>
      <c r="L933" s="210"/>
      <c r="M933" s="210"/>
      <c r="N933" s="210"/>
      <c r="O933" s="210"/>
      <c r="P933" s="210"/>
      <c r="Q933" s="210"/>
      <c r="R933" s="210"/>
      <c r="S933" s="210"/>
      <c r="T933" s="210"/>
      <c r="U933" s="210"/>
      <c r="V933" s="210"/>
      <c r="W933" s="210"/>
      <c r="X933" s="210"/>
      <c r="Y933" s="210"/>
      <c r="Z933" s="210"/>
      <c r="AA933" s="210"/>
      <c r="AB933" s="210"/>
      <c r="AC933" s="84"/>
      <c r="AD933" s="66"/>
      <c r="AE933" s="66"/>
      <c r="AF933" s="66"/>
      <c r="AG933" s="85"/>
      <c r="AH933" s="85"/>
      <c r="AI933" s="85"/>
      <c r="AJ933" s="85"/>
      <c r="AK933" s="85"/>
      <c r="AL933" s="85"/>
      <c r="AM933" s="85"/>
      <c r="AN933" s="85"/>
      <c r="AO933" s="85"/>
      <c r="AP933" s="85"/>
      <c r="AQ933" s="85"/>
      <c r="AR933" s="85"/>
      <c r="AS933" s="85"/>
      <c r="AT933" s="86"/>
      <c r="AU933" s="86"/>
      <c r="AV933" s="86"/>
      <c r="AW933" s="86"/>
      <c r="AX933" s="86"/>
      <c r="AY933" s="86"/>
      <c r="AZ933" s="86"/>
      <c r="BA933" s="86"/>
      <c r="BB933" s="86"/>
      <c r="BC933" s="86"/>
      <c r="BD933" s="86"/>
      <c r="BE933" s="86"/>
      <c r="BF933" s="86"/>
      <c r="BG933" s="86"/>
      <c r="BH933" s="86"/>
      <c r="BI933" s="86"/>
      <c r="BJ933" s="86"/>
      <c r="BK933" s="86"/>
      <c r="BL933" s="86"/>
      <c r="BM933" s="86"/>
      <c r="BN933" s="86"/>
      <c r="BO933" s="86"/>
      <c r="BP933" s="86"/>
      <c r="BQ933" s="86"/>
    </row>
    <row r="934" spans="1:69" s="67" customFormat="1" ht="18" customHeight="1" x14ac:dyDescent="0.2">
      <c r="A934" s="206" t="s">
        <v>54</v>
      </c>
      <c r="B934" s="206"/>
      <c r="C934" s="206"/>
      <c r="D934" s="206"/>
      <c r="E934" s="206"/>
      <c r="F934" s="207"/>
      <c r="G934" s="207"/>
      <c r="H934" s="207"/>
      <c r="I934" s="207"/>
      <c r="J934" s="207"/>
      <c r="K934" s="207"/>
      <c r="L934" s="207"/>
      <c r="M934" s="207"/>
      <c r="N934" s="207"/>
      <c r="O934" s="207"/>
      <c r="P934" s="207"/>
      <c r="Q934" s="207"/>
      <c r="R934" s="207"/>
      <c r="S934" s="207"/>
      <c r="T934" s="207"/>
      <c r="U934" s="207"/>
      <c r="V934" s="207"/>
      <c r="W934" s="207"/>
      <c r="X934" s="204" t="str">
        <f>IF(OR($M$878="",$M$870="",SUM(F934:W934)=0),"",IFERROR(ROUND((F934+K934+S934)*$M$878/$M$870,2),""))</f>
        <v/>
      </c>
      <c r="Y934" s="204"/>
      <c r="Z934" s="204"/>
      <c r="AA934" s="204"/>
      <c r="AB934" s="204"/>
      <c r="AC934" s="87"/>
      <c r="AD934" s="66"/>
      <c r="AE934" s="66"/>
      <c r="AF934" s="66"/>
      <c r="AG934" s="85"/>
      <c r="AH934" s="85"/>
      <c r="AI934" s="85"/>
      <c r="AJ934" s="85"/>
      <c r="AK934" s="88"/>
      <c r="AL934" s="88"/>
      <c r="AM934" s="85"/>
      <c r="AN934" s="85"/>
      <c r="AO934" s="85"/>
      <c r="AP934" s="85"/>
      <c r="AQ934" s="85"/>
      <c r="AR934" s="85"/>
      <c r="AS934" s="85"/>
      <c r="AT934" s="86"/>
      <c r="AU934" s="86"/>
      <c r="AV934" s="86"/>
      <c r="AW934" s="86"/>
      <c r="AX934" s="86"/>
      <c r="AY934" s="86"/>
      <c r="AZ934" s="86"/>
      <c r="BA934" s="86"/>
      <c r="BB934" s="86"/>
      <c r="BC934" s="86"/>
      <c r="BD934" s="86"/>
      <c r="BE934" s="86"/>
      <c r="BF934" s="86"/>
      <c r="BG934" s="86"/>
      <c r="BH934" s="86"/>
      <c r="BI934" s="86"/>
      <c r="BJ934" s="86"/>
      <c r="BK934" s="86"/>
      <c r="BL934" s="86"/>
      <c r="BM934" s="86"/>
      <c r="BN934" s="86"/>
      <c r="BO934" s="86"/>
      <c r="BP934" s="86"/>
      <c r="BQ934" s="86"/>
    </row>
    <row r="935" spans="1:69" s="67" customFormat="1" ht="18" customHeight="1" x14ac:dyDescent="0.2">
      <c r="A935" s="206" t="s">
        <v>55</v>
      </c>
      <c r="B935" s="206"/>
      <c r="C935" s="206"/>
      <c r="D935" s="206"/>
      <c r="E935" s="206"/>
      <c r="F935" s="207"/>
      <c r="G935" s="207"/>
      <c r="H935" s="207"/>
      <c r="I935" s="207"/>
      <c r="J935" s="207"/>
      <c r="K935" s="207"/>
      <c r="L935" s="207"/>
      <c r="M935" s="207"/>
      <c r="N935" s="207"/>
      <c r="O935" s="207"/>
      <c r="P935" s="207"/>
      <c r="Q935" s="207"/>
      <c r="R935" s="207"/>
      <c r="S935" s="207"/>
      <c r="T935" s="207"/>
      <c r="U935" s="207"/>
      <c r="V935" s="207"/>
      <c r="W935" s="207"/>
      <c r="X935" s="204" t="str">
        <f t="shared" ref="X935:X945" si="30">IF(OR($M$878="",$M$870="",SUM(F935:W935)=0),"",IFERROR(ROUND((F935+K935+S935)*$M$878/$M$870,2),""))</f>
        <v/>
      </c>
      <c r="Y935" s="204"/>
      <c r="Z935" s="204"/>
      <c r="AA935" s="204"/>
      <c r="AB935" s="204"/>
      <c r="AC935" s="87"/>
      <c r="AD935" s="66"/>
      <c r="AE935" s="66"/>
      <c r="AF935" s="66"/>
      <c r="AG935" s="85"/>
      <c r="AH935" s="85"/>
      <c r="AI935" s="85"/>
      <c r="AJ935" s="85"/>
      <c r="AK935" s="88"/>
      <c r="AL935" s="88"/>
      <c r="AM935" s="85"/>
      <c r="AN935" s="85"/>
      <c r="AO935" s="85"/>
      <c r="AP935" s="85"/>
      <c r="AQ935" s="85"/>
      <c r="AR935" s="85"/>
      <c r="AS935" s="85"/>
      <c r="AT935" s="86"/>
      <c r="AU935" s="86"/>
      <c r="AV935" s="86"/>
      <c r="AW935" s="86"/>
      <c r="AX935" s="86"/>
      <c r="AY935" s="86"/>
      <c r="AZ935" s="86"/>
      <c r="BA935" s="86"/>
      <c r="BB935" s="86"/>
      <c r="BC935" s="86"/>
      <c r="BD935" s="86"/>
      <c r="BE935" s="86"/>
      <c r="BF935" s="86"/>
      <c r="BG935" s="86"/>
      <c r="BH935" s="86"/>
      <c r="BI935" s="86"/>
      <c r="BJ935" s="86"/>
      <c r="BK935" s="86"/>
      <c r="BL935" s="86"/>
      <c r="BM935" s="86"/>
      <c r="BN935" s="86"/>
      <c r="BO935" s="86"/>
      <c r="BP935" s="86"/>
      <c r="BQ935" s="86"/>
    </row>
    <row r="936" spans="1:69" s="67" customFormat="1" ht="18" customHeight="1" x14ac:dyDescent="0.2">
      <c r="A936" s="206" t="s">
        <v>56</v>
      </c>
      <c r="B936" s="206"/>
      <c r="C936" s="206"/>
      <c r="D936" s="206"/>
      <c r="E936" s="206"/>
      <c r="F936" s="207"/>
      <c r="G936" s="207"/>
      <c r="H936" s="207"/>
      <c r="I936" s="207"/>
      <c r="J936" s="207"/>
      <c r="K936" s="207"/>
      <c r="L936" s="207"/>
      <c r="M936" s="207"/>
      <c r="N936" s="207"/>
      <c r="O936" s="207"/>
      <c r="P936" s="207"/>
      <c r="Q936" s="207"/>
      <c r="R936" s="207"/>
      <c r="S936" s="207"/>
      <c r="T936" s="207"/>
      <c r="U936" s="207"/>
      <c r="V936" s="207"/>
      <c r="W936" s="207"/>
      <c r="X936" s="204" t="str">
        <f t="shared" si="30"/>
        <v/>
      </c>
      <c r="Y936" s="204"/>
      <c r="Z936" s="204"/>
      <c r="AA936" s="204"/>
      <c r="AB936" s="204"/>
      <c r="AC936" s="87"/>
      <c r="AD936" s="66"/>
      <c r="AE936" s="66"/>
      <c r="AF936" s="66"/>
      <c r="AG936" s="85"/>
      <c r="AH936" s="85"/>
      <c r="AI936" s="85"/>
      <c r="AJ936" s="85"/>
      <c r="AK936" s="88"/>
      <c r="AL936" s="88"/>
      <c r="AM936" s="85"/>
      <c r="AN936" s="85"/>
      <c r="AO936" s="85"/>
      <c r="AP936" s="85"/>
      <c r="AQ936" s="85"/>
      <c r="AR936" s="85"/>
      <c r="AS936" s="85"/>
      <c r="AT936" s="86"/>
      <c r="AU936" s="86"/>
      <c r="AV936" s="86"/>
      <c r="AW936" s="86"/>
      <c r="AX936" s="86"/>
      <c r="AY936" s="86"/>
      <c r="AZ936" s="86"/>
      <c r="BA936" s="86"/>
      <c r="BB936" s="86"/>
      <c r="BC936" s="86"/>
      <c r="BD936" s="86"/>
      <c r="BE936" s="86"/>
      <c r="BF936" s="86"/>
      <c r="BG936" s="86"/>
      <c r="BH936" s="86"/>
      <c r="BI936" s="86"/>
      <c r="BJ936" s="86"/>
      <c r="BK936" s="86"/>
      <c r="BL936" s="86"/>
      <c r="BM936" s="86"/>
      <c r="BN936" s="86"/>
      <c r="BO936" s="86"/>
      <c r="BP936" s="86"/>
      <c r="BQ936" s="86"/>
    </row>
    <row r="937" spans="1:69" s="67" customFormat="1" ht="18" customHeight="1" x14ac:dyDescent="0.2">
      <c r="A937" s="206" t="s">
        <v>57</v>
      </c>
      <c r="B937" s="206"/>
      <c r="C937" s="206"/>
      <c r="D937" s="206"/>
      <c r="E937" s="206"/>
      <c r="F937" s="207"/>
      <c r="G937" s="207"/>
      <c r="H937" s="207"/>
      <c r="I937" s="207"/>
      <c r="J937" s="207"/>
      <c r="K937" s="207"/>
      <c r="L937" s="207"/>
      <c r="M937" s="207"/>
      <c r="N937" s="207"/>
      <c r="O937" s="207"/>
      <c r="P937" s="207"/>
      <c r="Q937" s="207"/>
      <c r="R937" s="207"/>
      <c r="S937" s="207"/>
      <c r="T937" s="207"/>
      <c r="U937" s="207"/>
      <c r="V937" s="207"/>
      <c r="W937" s="207"/>
      <c r="X937" s="204" t="str">
        <f t="shared" si="30"/>
        <v/>
      </c>
      <c r="Y937" s="204"/>
      <c r="Z937" s="204"/>
      <c r="AA937" s="204"/>
      <c r="AB937" s="204"/>
      <c r="AC937" s="87"/>
      <c r="AD937" s="66"/>
      <c r="AE937" s="66"/>
      <c r="AF937" s="66"/>
      <c r="AG937" s="85"/>
      <c r="AH937" s="85"/>
      <c r="AI937" s="85"/>
      <c r="AJ937" s="85"/>
      <c r="AK937" s="88"/>
      <c r="AL937" s="88"/>
      <c r="AM937" s="85"/>
      <c r="AN937" s="85"/>
      <c r="AO937" s="85"/>
      <c r="AP937" s="85"/>
      <c r="AQ937" s="85"/>
      <c r="AR937" s="85"/>
      <c r="AS937" s="85"/>
      <c r="AT937" s="86"/>
      <c r="AU937" s="86"/>
      <c r="AV937" s="86"/>
      <c r="AW937" s="86"/>
      <c r="AX937" s="86"/>
      <c r="AY937" s="86"/>
      <c r="AZ937" s="86"/>
      <c r="BA937" s="86"/>
      <c r="BB937" s="86"/>
      <c r="BC937" s="86"/>
      <c r="BD937" s="86"/>
      <c r="BE937" s="86"/>
      <c r="BF937" s="86"/>
      <c r="BG937" s="86"/>
      <c r="BH937" s="86"/>
      <c r="BI937" s="86"/>
      <c r="BJ937" s="86"/>
      <c r="BK937" s="86"/>
      <c r="BL937" s="86"/>
      <c r="BM937" s="86"/>
      <c r="BN937" s="86"/>
      <c r="BO937" s="86"/>
      <c r="BP937" s="86"/>
      <c r="BQ937" s="86"/>
    </row>
    <row r="938" spans="1:69" s="67" customFormat="1" ht="18" customHeight="1" x14ac:dyDescent="0.2">
      <c r="A938" s="206" t="s">
        <v>58</v>
      </c>
      <c r="B938" s="206"/>
      <c r="C938" s="206"/>
      <c r="D938" s="206"/>
      <c r="E938" s="206"/>
      <c r="F938" s="207"/>
      <c r="G938" s="207"/>
      <c r="H938" s="207"/>
      <c r="I938" s="207"/>
      <c r="J938" s="207"/>
      <c r="K938" s="207"/>
      <c r="L938" s="207"/>
      <c r="M938" s="207"/>
      <c r="N938" s="207"/>
      <c r="O938" s="207"/>
      <c r="P938" s="207"/>
      <c r="Q938" s="207"/>
      <c r="R938" s="207"/>
      <c r="S938" s="207"/>
      <c r="T938" s="207"/>
      <c r="U938" s="207"/>
      <c r="V938" s="207"/>
      <c r="W938" s="207"/>
      <c r="X938" s="204" t="str">
        <f t="shared" si="30"/>
        <v/>
      </c>
      <c r="Y938" s="204"/>
      <c r="Z938" s="204"/>
      <c r="AA938" s="204"/>
      <c r="AB938" s="204"/>
      <c r="AC938" s="87"/>
      <c r="AD938" s="66"/>
      <c r="AE938" s="66"/>
      <c r="AF938" s="66"/>
      <c r="AG938" s="85"/>
      <c r="AH938" s="85"/>
      <c r="AI938" s="85"/>
      <c r="AJ938" s="85"/>
      <c r="AK938" s="88"/>
      <c r="AL938" s="88"/>
      <c r="AM938" s="85"/>
      <c r="AN938" s="85"/>
      <c r="AO938" s="85"/>
      <c r="AP938" s="85"/>
      <c r="AQ938" s="85"/>
      <c r="AR938" s="85"/>
      <c r="AS938" s="85"/>
      <c r="AT938" s="86"/>
      <c r="AU938" s="86"/>
      <c r="AV938" s="86"/>
      <c r="AW938" s="86"/>
      <c r="AX938" s="86"/>
      <c r="AY938" s="86"/>
      <c r="AZ938" s="86"/>
      <c r="BA938" s="86"/>
      <c r="BB938" s="86"/>
      <c r="BC938" s="86"/>
      <c r="BD938" s="86"/>
      <c r="BE938" s="86"/>
      <c r="BF938" s="86"/>
      <c r="BG938" s="86"/>
      <c r="BH938" s="86"/>
      <c r="BI938" s="86"/>
      <c r="BJ938" s="86"/>
      <c r="BK938" s="86"/>
      <c r="BL938" s="86"/>
      <c r="BM938" s="86"/>
      <c r="BN938" s="86"/>
      <c r="BO938" s="86"/>
      <c r="BP938" s="86"/>
      <c r="BQ938" s="86"/>
    </row>
    <row r="939" spans="1:69" s="67" customFormat="1" ht="18" customHeight="1" x14ac:dyDescent="0.2">
      <c r="A939" s="206" t="s">
        <v>59</v>
      </c>
      <c r="B939" s="206"/>
      <c r="C939" s="206"/>
      <c r="D939" s="206"/>
      <c r="E939" s="206"/>
      <c r="F939" s="207"/>
      <c r="G939" s="207"/>
      <c r="H939" s="207"/>
      <c r="I939" s="207"/>
      <c r="J939" s="207"/>
      <c r="K939" s="207"/>
      <c r="L939" s="207"/>
      <c r="M939" s="207"/>
      <c r="N939" s="207"/>
      <c r="O939" s="207"/>
      <c r="P939" s="207"/>
      <c r="Q939" s="207"/>
      <c r="R939" s="207"/>
      <c r="S939" s="207"/>
      <c r="T939" s="207"/>
      <c r="U939" s="207"/>
      <c r="V939" s="207"/>
      <c r="W939" s="207"/>
      <c r="X939" s="204" t="str">
        <f t="shared" si="30"/>
        <v/>
      </c>
      <c r="Y939" s="204"/>
      <c r="Z939" s="204"/>
      <c r="AA939" s="204"/>
      <c r="AB939" s="204"/>
      <c r="AC939" s="87"/>
      <c r="AD939" s="66"/>
      <c r="AE939" s="66"/>
      <c r="AF939" s="66"/>
      <c r="AG939" s="85"/>
      <c r="AH939" s="85"/>
      <c r="AI939" s="85"/>
      <c r="AJ939" s="85"/>
      <c r="AK939" s="88"/>
      <c r="AL939" s="88"/>
      <c r="AM939" s="85"/>
      <c r="AN939" s="85"/>
      <c r="AO939" s="85"/>
      <c r="AP939" s="85"/>
      <c r="AQ939" s="85"/>
      <c r="AR939" s="85"/>
      <c r="AS939" s="85"/>
      <c r="AT939" s="86"/>
      <c r="AU939" s="86"/>
      <c r="AV939" s="86"/>
      <c r="AW939" s="86"/>
      <c r="AX939" s="86"/>
      <c r="AY939" s="86"/>
      <c r="AZ939" s="86"/>
      <c r="BA939" s="86"/>
      <c r="BB939" s="86"/>
      <c r="BC939" s="86"/>
      <c r="BD939" s="86"/>
      <c r="BE939" s="86"/>
      <c r="BF939" s="86"/>
      <c r="BG939" s="86"/>
      <c r="BH939" s="86"/>
      <c r="BI939" s="86"/>
      <c r="BJ939" s="86"/>
      <c r="BK939" s="86"/>
      <c r="BL939" s="86"/>
      <c r="BM939" s="86"/>
      <c r="BN939" s="86"/>
      <c r="BO939" s="86"/>
      <c r="BP939" s="86"/>
      <c r="BQ939" s="86"/>
    </row>
    <row r="940" spans="1:69" s="67" customFormat="1" ht="18" customHeight="1" x14ac:dyDescent="0.2">
      <c r="A940" s="206" t="s">
        <v>60</v>
      </c>
      <c r="B940" s="206"/>
      <c r="C940" s="206"/>
      <c r="D940" s="206"/>
      <c r="E940" s="206"/>
      <c r="F940" s="207"/>
      <c r="G940" s="207"/>
      <c r="H940" s="207"/>
      <c r="I940" s="207"/>
      <c r="J940" s="207"/>
      <c r="K940" s="207"/>
      <c r="L940" s="207"/>
      <c r="M940" s="207"/>
      <c r="N940" s="207"/>
      <c r="O940" s="207"/>
      <c r="P940" s="207"/>
      <c r="Q940" s="207"/>
      <c r="R940" s="207"/>
      <c r="S940" s="207"/>
      <c r="T940" s="207"/>
      <c r="U940" s="207"/>
      <c r="V940" s="207"/>
      <c r="W940" s="207"/>
      <c r="X940" s="204" t="str">
        <f t="shared" si="30"/>
        <v/>
      </c>
      <c r="Y940" s="204"/>
      <c r="Z940" s="204"/>
      <c r="AA940" s="204"/>
      <c r="AB940" s="204"/>
      <c r="AC940" s="87"/>
      <c r="AD940" s="66"/>
      <c r="AE940" s="66"/>
      <c r="AF940" s="66"/>
      <c r="AG940" s="85"/>
      <c r="AH940" s="85"/>
      <c r="AI940" s="85"/>
      <c r="AJ940" s="85"/>
      <c r="AK940" s="88"/>
      <c r="AL940" s="88"/>
      <c r="AM940" s="85"/>
      <c r="AN940" s="85"/>
      <c r="AO940" s="85"/>
      <c r="AP940" s="85"/>
      <c r="AQ940" s="85"/>
      <c r="AR940" s="85"/>
      <c r="AS940" s="85"/>
      <c r="AT940" s="86"/>
      <c r="AU940" s="86"/>
      <c r="AV940" s="86"/>
      <c r="AW940" s="86"/>
      <c r="AX940" s="86"/>
      <c r="AY940" s="86"/>
      <c r="AZ940" s="86"/>
      <c r="BA940" s="86"/>
      <c r="BB940" s="86"/>
      <c r="BC940" s="86"/>
      <c r="BD940" s="86"/>
      <c r="BE940" s="86"/>
      <c r="BF940" s="86"/>
      <c r="BG940" s="86"/>
      <c r="BH940" s="86"/>
      <c r="BI940" s="86"/>
      <c r="BJ940" s="86"/>
      <c r="BK940" s="86"/>
      <c r="BL940" s="86"/>
      <c r="BM940" s="86"/>
      <c r="BN940" s="86"/>
      <c r="BO940" s="86"/>
      <c r="BP940" s="86"/>
      <c r="BQ940" s="86"/>
    </row>
    <row r="941" spans="1:69" s="67" customFormat="1" ht="18" customHeight="1" x14ac:dyDescent="0.2">
      <c r="A941" s="206" t="s">
        <v>61</v>
      </c>
      <c r="B941" s="206"/>
      <c r="C941" s="206"/>
      <c r="D941" s="206"/>
      <c r="E941" s="206"/>
      <c r="F941" s="207"/>
      <c r="G941" s="207"/>
      <c r="H941" s="207"/>
      <c r="I941" s="207"/>
      <c r="J941" s="207"/>
      <c r="K941" s="207"/>
      <c r="L941" s="207"/>
      <c r="M941" s="207"/>
      <c r="N941" s="207"/>
      <c r="O941" s="207"/>
      <c r="P941" s="207"/>
      <c r="Q941" s="207"/>
      <c r="R941" s="207"/>
      <c r="S941" s="207"/>
      <c r="T941" s="207"/>
      <c r="U941" s="207"/>
      <c r="V941" s="207"/>
      <c r="W941" s="207"/>
      <c r="X941" s="204" t="str">
        <f t="shared" si="30"/>
        <v/>
      </c>
      <c r="Y941" s="204"/>
      <c r="Z941" s="204"/>
      <c r="AA941" s="204"/>
      <c r="AB941" s="204"/>
      <c r="AC941" s="87"/>
      <c r="AD941" s="66"/>
      <c r="AE941" s="66"/>
      <c r="AF941" s="66"/>
      <c r="AG941" s="85"/>
      <c r="AH941" s="85"/>
      <c r="AI941" s="85"/>
      <c r="AJ941" s="85"/>
      <c r="AK941" s="88"/>
      <c r="AL941" s="88"/>
      <c r="AM941" s="85"/>
      <c r="AN941" s="85"/>
      <c r="AO941" s="85"/>
      <c r="AP941" s="85"/>
      <c r="AQ941" s="85"/>
      <c r="AR941" s="85"/>
      <c r="AS941" s="85"/>
      <c r="AT941" s="86"/>
      <c r="AU941" s="86"/>
      <c r="AV941" s="86"/>
      <c r="AW941" s="86"/>
      <c r="AX941" s="86"/>
      <c r="AY941" s="86"/>
      <c r="AZ941" s="86"/>
      <c r="BA941" s="86"/>
      <c r="BB941" s="86"/>
      <c r="BC941" s="86"/>
      <c r="BD941" s="86"/>
      <c r="BE941" s="86"/>
      <c r="BF941" s="86"/>
      <c r="BG941" s="86"/>
      <c r="BH941" s="86"/>
      <c r="BI941" s="86"/>
      <c r="BJ941" s="86"/>
      <c r="BK941" s="86"/>
      <c r="BL941" s="86"/>
      <c r="BM941" s="86"/>
      <c r="BN941" s="86"/>
      <c r="BO941" s="86"/>
      <c r="BP941" s="86"/>
      <c r="BQ941" s="86"/>
    </row>
    <row r="942" spans="1:69" s="67" customFormat="1" ht="18" customHeight="1" x14ac:dyDescent="0.2">
      <c r="A942" s="206" t="s">
        <v>62</v>
      </c>
      <c r="B942" s="206"/>
      <c r="C942" s="206"/>
      <c r="D942" s="206"/>
      <c r="E942" s="206"/>
      <c r="F942" s="207"/>
      <c r="G942" s="207"/>
      <c r="H942" s="207"/>
      <c r="I942" s="207"/>
      <c r="J942" s="207"/>
      <c r="K942" s="207"/>
      <c r="L942" s="207"/>
      <c r="M942" s="207"/>
      <c r="N942" s="207"/>
      <c r="O942" s="207"/>
      <c r="P942" s="207"/>
      <c r="Q942" s="207"/>
      <c r="R942" s="207"/>
      <c r="S942" s="207"/>
      <c r="T942" s="207"/>
      <c r="U942" s="207"/>
      <c r="V942" s="207"/>
      <c r="W942" s="207"/>
      <c r="X942" s="204" t="str">
        <f t="shared" si="30"/>
        <v/>
      </c>
      <c r="Y942" s="204"/>
      <c r="Z942" s="204"/>
      <c r="AA942" s="204"/>
      <c r="AB942" s="204"/>
      <c r="AC942" s="87"/>
      <c r="AD942" s="66"/>
      <c r="AE942" s="66"/>
      <c r="AF942" s="66"/>
      <c r="AG942" s="85"/>
      <c r="AH942" s="85"/>
      <c r="AI942" s="85"/>
      <c r="AJ942" s="85"/>
      <c r="AK942" s="88"/>
      <c r="AL942" s="88"/>
      <c r="AM942" s="85"/>
      <c r="AN942" s="85"/>
      <c r="AO942" s="85"/>
      <c r="AP942" s="85"/>
      <c r="AQ942" s="85"/>
      <c r="AR942" s="85"/>
      <c r="AS942" s="85"/>
      <c r="AT942" s="86"/>
      <c r="AU942" s="86"/>
      <c r="AV942" s="86"/>
      <c r="AW942" s="86"/>
      <c r="AX942" s="86"/>
      <c r="AY942" s="86"/>
      <c r="AZ942" s="86"/>
      <c r="BA942" s="86"/>
      <c r="BB942" s="86"/>
      <c r="BC942" s="86"/>
      <c r="BD942" s="86"/>
      <c r="BE942" s="86"/>
      <c r="BF942" s="86"/>
      <c r="BG942" s="86"/>
      <c r="BH942" s="86"/>
      <c r="BI942" s="86"/>
      <c r="BJ942" s="86"/>
      <c r="BK942" s="86"/>
      <c r="BL942" s="86"/>
      <c r="BM942" s="86"/>
      <c r="BN942" s="86"/>
      <c r="BO942" s="86"/>
      <c r="BP942" s="86"/>
      <c r="BQ942" s="86"/>
    </row>
    <row r="943" spans="1:69" s="67" customFormat="1" ht="18" customHeight="1" x14ac:dyDescent="0.2">
      <c r="A943" s="206" t="s">
        <v>63</v>
      </c>
      <c r="B943" s="206"/>
      <c r="C943" s="206"/>
      <c r="D943" s="206"/>
      <c r="E943" s="206"/>
      <c r="F943" s="207"/>
      <c r="G943" s="207"/>
      <c r="H943" s="207"/>
      <c r="I943" s="207"/>
      <c r="J943" s="207"/>
      <c r="K943" s="207"/>
      <c r="L943" s="207"/>
      <c r="M943" s="207"/>
      <c r="N943" s="207"/>
      <c r="O943" s="207"/>
      <c r="P943" s="207"/>
      <c r="Q943" s="207"/>
      <c r="R943" s="207"/>
      <c r="S943" s="207"/>
      <c r="T943" s="207"/>
      <c r="U943" s="207"/>
      <c r="V943" s="207"/>
      <c r="W943" s="207"/>
      <c r="X943" s="204" t="str">
        <f t="shared" si="30"/>
        <v/>
      </c>
      <c r="Y943" s="204"/>
      <c r="Z943" s="204"/>
      <c r="AA943" s="204"/>
      <c r="AB943" s="204"/>
      <c r="AC943" s="87"/>
      <c r="AD943" s="66"/>
      <c r="AE943" s="66"/>
      <c r="AF943" s="66"/>
      <c r="AG943" s="85"/>
      <c r="AH943" s="85"/>
      <c r="AI943" s="85"/>
      <c r="AJ943" s="85"/>
      <c r="AK943" s="88"/>
      <c r="AL943" s="88"/>
      <c r="AM943" s="85"/>
      <c r="AN943" s="85"/>
      <c r="AO943" s="85"/>
      <c r="AP943" s="85"/>
      <c r="AQ943" s="85"/>
      <c r="AR943" s="85"/>
      <c r="AS943" s="85"/>
      <c r="AT943" s="86"/>
      <c r="AU943" s="86"/>
      <c r="AV943" s="86"/>
      <c r="AW943" s="86"/>
      <c r="AX943" s="86"/>
      <c r="AY943" s="86"/>
      <c r="AZ943" s="86"/>
      <c r="BA943" s="86"/>
      <c r="BB943" s="86"/>
      <c r="BC943" s="86"/>
      <c r="BD943" s="86"/>
      <c r="BE943" s="86"/>
      <c r="BF943" s="86"/>
      <c r="BG943" s="86"/>
      <c r="BH943" s="86"/>
      <c r="BI943" s="86"/>
      <c r="BJ943" s="86"/>
      <c r="BK943" s="86"/>
      <c r="BL943" s="86"/>
      <c r="BM943" s="86"/>
      <c r="BN943" s="86"/>
      <c r="BO943" s="86"/>
      <c r="BP943" s="86"/>
      <c r="BQ943" s="86"/>
    </row>
    <row r="944" spans="1:69" s="67" customFormat="1" ht="18" customHeight="1" x14ac:dyDescent="0.2">
      <c r="A944" s="206" t="s">
        <v>64</v>
      </c>
      <c r="B944" s="206"/>
      <c r="C944" s="206"/>
      <c r="D944" s="206"/>
      <c r="E944" s="206"/>
      <c r="F944" s="207"/>
      <c r="G944" s="207"/>
      <c r="H944" s="207"/>
      <c r="I944" s="207"/>
      <c r="J944" s="207"/>
      <c r="K944" s="207"/>
      <c r="L944" s="207"/>
      <c r="M944" s="207"/>
      <c r="N944" s="207"/>
      <c r="O944" s="207"/>
      <c r="P944" s="207"/>
      <c r="Q944" s="207"/>
      <c r="R944" s="207"/>
      <c r="S944" s="207"/>
      <c r="T944" s="207"/>
      <c r="U944" s="207"/>
      <c r="V944" s="207"/>
      <c r="W944" s="207"/>
      <c r="X944" s="204" t="str">
        <f t="shared" si="30"/>
        <v/>
      </c>
      <c r="Y944" s="204"/>
      <c r="Z944" s="204"/>
      <c r="AA944" s="204"/>
      <c r="AB944" s="204"/>
      <c r="AC944" s="87"/>
      <c r="AD944" s="66"/>
      <c r="AE944" s="66"/>
      <c r="AF944" s="66"/>
      <c r="AG944" s="85"/>
      <c r="AH944" s="85"/>
      <c r="AI944" s="85"/>
      <c r="AJ944" s="85"/>
      <c r="AK944" s="88"/>
      <c r="AL944" s="88"/>
      <c r="AM944" s="85"/>
      <c r="AN944" s="85"/>
      <c r="AO944" s="85"/>
      <c r="AP944" s="85"/>
      <c r="AQ944" s="85"/>
      <c r="AR944" s="85"/>
      <c r="AS944" s="85"/>
      <c r="AT944" s="86"/>
      <c r="AU944" s="86"/>
      <c r="AV944" s="86"/>
      <c r="AW944" s="86"/>
      <c r="AX944" s="86"/>
      <c r="AY944" s="86"/>
      <c r="AZ944" s="86"/>
      <c r="BA944" s="86"/>
      <c r="BB944" s="86"/>
      <c r="BC944" s="86"/>
      <c r="BD944" s="86"/>
      <c r="BE944" s="86"/>
      <c r="BF944" s="86"/>
      <c r="BG944" s="86"/>
      <c r="BH944" s="86"/>
      <c r="BI944" s="86"/>
      <c r="BJ944" s="86"/>
      <c r="BK944" s="86"/>
      <c r="BL944" s="86"/>
      <c r="BM944" s="86"/>
      <c r="BN944" s="86"/>
      <c r="BO944" s="86"/>
      <c r="BP944" s="86"/>
      <c r="BQ944" s="86"/>
    </row>
    <row r="945" spans="1:69" s="67" customFormat="1" ht="18" customHeight="1" x14ac:dyDescent="0.2">
      <c r="A945" s="206" t="s">
        <v>65</v>
      </c>
      <c r="B945" s="206"/>
      <c r="C945" s="206"/>
      <c r="D945" s="206"/>
      <c r="E945" s="206"/>
      <c r="F945" s="207"/>
      <c r="G945" s="207"/>
      <c r="H945" s="207"/>
      <c r="I945" s="207"/>
      <c r="J945" s="207"/>
      <c r="K945" s="207"/>
      <c r="L945" s="207"/>
      <c r="M945" s="207"/>
      <c r="N945" s="207"/>
      <c r="O945" s="207"/>
      <c r="P945" s="207"/>
      <c r="Q945" s="207"/>
      <c r="R945" s="207"/>
      <c r="S945" s="207"/>
      <c r="T945" s="207"/>
      <c r="U945" s="207"/>
      <c r="V945" s="207"/>
      <c r="W945" s="207"/>
      <c r="X945" s="204" t="str">
        <f t="shared" si="30"/>
        <v/>
      </c>
      <c r="Y945" s="204"/>
      <c r="Z945" s="204"/>
      <c r="AA945" s="204"/>
      <c r="AB945" s="204"/>
      <c r="AC945" s="87"/>
      <c r="AD945" s="66"/>
      <c r="AE945" s="66"/>
      <c r="AF945" s="66"/>
      <c r="AG945" s="85"/>
      <c r="AH945" s="85"/>
      <c r="AI945" s="85"/>
      <c r="AJ945" s="85"/>
      <c r="AK945" s="88"/>
      <c r="AL945" s="88"/>
      <c r="AM945" s="85"/>
      <c r="AN945" s="85"/>
      <c r="AO945" s="85"/>
      <c r="AP945" s="85"/>
      <c r="AQ945" s="85"/>
      <c r="AR945" s="85"/>
      <c r="AS945" s="85"/>
      <c r="AT945" s="86"/>
      <c r="AU945" s="86"/>
      <c r="AV945" s="86"/>
      <c r="AW945" s="86"/>
      <c r="AX945" s="86"/>
      <c r="AY945" s="86"/>
      <c r="AZ945" s="86"/>
      <c r="BA945" s="86"/>
      <c r="BB945" s="86"/>
      <c r="BC945" s="86"/>
      <c r="BD945" s="86"/>
      <c r="BE945" s="86"/>
      <c r="BF945" s="86"/>
      <c r="BG945" s="86"/>
      <c r="BH945" s="86"/>
      <c r="BI945" s="86"/>
      <c r="BJ945" s="86"/>
      <c r="BK945" s="86"/>
      <c r="BL945" s="86"/>
      <c r="BM945" s="86"/>
      <c r="BN945" s="86"/>
      <c r="BO945" s="86"/>
      <c r="BP945" s="86"/>
      <c r="BQ945" s="86"/>
    </row>
    <row r="946" spans="1:69" s="67" customFormat="1" ht="18" customHeight="1" x14ac:dyDescent="0.2">
      <c r="A946" s="203" t="s">
        <v>66</v>
      </c>
      <c r="B946" s="203"/>
      <c r="C946" s="203"/>
      <c r="D946" s="203"/>
      <c r="E946" s="203"/>
      <c r="F946" s="203"/>
      <c r="G946" s="203"/>
      <c r="H946" s="203"/>
      <c r="I946" s="203"/>
      <c r="J946" s="203"/>
      <c r="K946" s="203"/>
      <c r="L946" s="203"/>
      <c r="M946" s="203"/>
      <c r="N946" s="203"/>
      <c r="O946" s="203"/>
      <c r="P946" s="203"/>
      <c r="Q946" s="203"/>
      <c r="R946" s="203"/>
      <c r="S946" s="203"/>
      <c r="T946" s="203"/>
      <c r="U946" s="203"/>
      <c r="V946" s="203"/>
      <c r="W946" s="203"/>
      <c r="X946" s="204" t="str">
        <f>IF(SUM(X934:AB945)=0,"",SUM(X934:AB945))</f>
        <v/>
      </c>
      <c r="Y946" s="204"/>
      <c r="Z946" s="204"/>
      <c r="AA946" s="204"/>
      <c r="AB946" s="204"/>
      <c r="AC946" s="89"/>
      <c r="AD946" s="66"/>
      <c r="AE946" s="66"/>
      <c r="AF946" s="66"/>
      <c r="AK946" s="90"/>
      <c r="AL946" s="90"/>
      <c r="AM946" s="90"/>
      <c r="AN946" s="90"/>
    </row>
    <row r="947" spans="1:69" s="67" customFormat="1" ht="18" customHeight="1" x14ac:dyDescent="0.2">
      <c r="A947" s="203" t="s">
        <v>87</v>
      </c>
      <c r="B947" s="203"/>
      <c r="C947" s="203"/>
      <c r="D947" s="203"/>
      <c r="E947" s="203"/>
      <c r="F947" s="203"/>
      <c r="G947" s="203"/>
      <c r="H947" s="203"/>
      <c r="I947" s="203"/>
      <c r="J947" s="203"/>
      <c r="K947" s="203"/>
      <c r="L947" s="203"/>
      <c r="M947" s="203"/>
      <c r="N947" s="203"/>
      <c r="O947" s="203"/>
      <c r="P947" s="203"/>
      <c r="Q947" s="203"/>
      <c r="R947" s="203"/>
      <c r="S947" s="203"/>
      <c r="T947" s="203"/>
      <c r="U947" s="203"/>
      <c r="V947" s="203"/>
      <c r="W947" s="203"/>
      <c r="X947" s="204" t="str">
        <f>IFERROR(ROUND(X946*0.22,2),"")</f>
        <v/>
      </c>
      <c r="Y947" s="204"/>
      <c r="Z947" s="204"/>
      <c r="AA947" s="204"/>
      <c r="AB947" s="204"/>
      <c r="AC947" s="89"/>
      <c r="AD947" s="66"/>
      <c r="AE947" s="66"/>
      <c r="AF947" s="66"/>
      <c r="AG947" s="90"/>
      <c r="AH947" s="90"/>
      <c r="AI947" s="90"/>
      <c r="AJ947" s="90"/>
    </row>
    <row r="948" spans="1:69" s="67" customFormat="1" ht="18" customHeight="1" x14ac:dyDescent="0.2">
      <c r="A948" s="203" t="s">
        <v>67</v>
      </c>
      <c r="B948" s="203"/>
      <c r="C948" s="203"/>
      <c r="D948" s="203"/>
      <c r="E948" s="203"/>
      <c r="F948" s="203"/>
      <c r="G948" s="203"/>
      <c r="H948" s="203"/>
      <c r="I948" s="203"/>
      <c r="J948" s="203"/>
      <c r="K948" s="203"/>
      <c r="L948" s="203"/>
      <c r="M948" s="203"/>
      <c r="N948" s="203"/>
      <c r="O948" s="203"/>
      <c r="P948" s="203"/>
      <c r="Q948" s="203"/>
      <c r="R948" s="203"/>
      <c r="S948" s="203"/>
      <c r="T948" s="203"/>
      <c r="U948" s="203"/>
      <c r="V948" s="203"/>
      <c r="W948" s="203"/>
      <c r="X948" s="204" t="str">
        <f>IFERROR(ROUND(X946*0.01,2),"")</f>
        <v/>
      </c>
      <c r="Y948" s="204"/>
      <c r="Z948" s="204"/>
      <c r="AA948" s="204"/>
      <c r="AB948" s="204"/>
      <c r="AC948" s="89"/>
      <c r="AD948" s="66"/>
      <c r="AE948" s="66"/>
      <c r="AF948" s="66"/>
      <c r="AG948" s="90"/>
      <c r="AH948" s="90"/>
      <c r="AI948" s="90"/>
      <c r="AJ948" s="90"/>
      <c r="AK948" s="90"/>
      <c r="AL948" s="90"/>
      <c r="AM948" s="90"/>
      <c r="AN948" s="90"/>
      <c r="AO948" s="90"/>
    </row>
    <row r="949" spans="1:69" s="67" customFormat="1" ht="18" customHeight="1" x14ac:dyDescent="0.2">
      <c r="A949" s="203" t="s">
        <v>33</v>
      </c>
      <c r="B949" s="203"/>
      <c r="C949" s="203"/>
      <c r="D949" s="203"/>
      <c r="E949" s="203"/>
      <c r="F949" s="203"/>
      <c r="G949" s="203"/>
      <c r="H949" s="203"/>
      <c r="I949" s="203"/>
      <c r="J949" s="203"/>
      <c r="K949" s="203"/>
      <c r="L949" s="203"/>
      <c r="M949" s="203"/>
      <c r="N949" s="203"/>
      <c r="O949" s="203"/>
      <c r="P949" s="203"/>
      <c r="Q949" s="203"/>
      <c r="R949" s="203"/>
      <c r="S949" s="203"/>
      <c r="T949" s="203"/>
      <c r="U949" s="203"/>
      <c r="V949" s="203"/>
      <c r="W949" s="203"/>
      <c r="X949" s="204" t="str">
        <f>IF(SUM(X946:AB948)=0,"",SUM(X946:AB948))</f>
        <v/>
      </c>
      <c r="Y949" s="204"/>
      <c r="Z949" s="204"/>
      <c r="AA949" s="204"/>
      <c r="AB949" s="204"/>
      <c r="AC949" s="89"/>
      <c r="AD949" s="66"/>
      <c r="AE949" s="66"/>
      <c r="AF949" s="66"/>
      <c r="AG949" s="90"/>
      <c r="AH949" s="90"/>
      <c r="AI949" s="90"/>
      <c r="AJ949" s="90"/>
      <c r="AK949" s="90"/>
      <c r="AL949" s="90"/>
      <c r="AM949" s="90"/>
      <c r="AN949" s="90"/>
      <c r="AO949" s="90"/>
    </row>
    <row r="950" spans="1:69" ht="18" customHeight="1" x14ac:dyDescent="0.2">
      <c r="A950" s="205" t="str">
        <f>"Gesamtsumme "&amp;Finanzierungsplan!I48&amp;" bis "&amp;Finanzierungsplan!S48</f>
        <v>Gesamtsumme 2026 bis 2028</v>
      </c>
      <c r="B950" s="205"/>
      <c r="C950" s="205"/>
      <c r="D950" s="205"/>
      <c r="E950" s="205"/>
      <c r="F950" s="205"/>
      <c r="G950" s="205"/>
      <c r="H950" s="205"/>
      <c r="I950" s="205"/>
      <c r="J950" s="205"/>
      <c r="K950" s="205"/>
      <c r="L950" s="205"/>
      <c r="M950" s="205"/>
      <c r="N950" s="205"/>
      <c r="O950" s="205"/>
      <c r="P950" s="205"/>
      <c r="Q950" s="205"/>
      <c r="R950" s="205"/>
      <c r="S950" s="205"/>
      <c r="T950" s="205"/>
      <c r="U950" s="205"/>
      <c r="V950" s="205"/>
      <c r="W950" s="205"/>
      <c r="X950" s="204" t="str">
        <f>IF(SUM(X949,X927,X905)=0,"",IFERROR(ROUND(SUM(X949,X927,X905),2),""))</f>
        <v/>
      </c>
      <c r="Y950" s="204"/>
      <c r="Z950" s="204"/>
      <c r="AA950" s="204"/>
      <c r="AB950" s="204"/>
      <c r="AC950" s="82"/>
      <c r="AD950" s="82"/>
    </row>
    <row r="951" spans="1:69" ht="9" customHeight="1" x14ac:dyDescent="0.2">
      <c r="A951" s="92"/>
      <c r="B951" s="82"/>
      <c r="C951" s="82"/>
      <c r="D951" s="82"/>
      <c r="E951" s="82"/>
      <c r="F951" s="82"/>
      <c r="G951" s="82"/>
      <c r="H951" s="82"/>
      <c r="I951" s="82"/>
      <c r="J951" s="82"/>
      <c r="K951" s="82"/>
      <c r="L951" s="82"/>
      <c r="M951" s="82"/>
      <c r="N951" s="82"/>
      <c r="O951" s="82"/>
      <c r="P951" s="82"/>
      <c r="Q951" s="82"/>
      <c r="R951" s="82"/>
      <c r="S951" s="92"/>
      <c r="T951" s="82"/>
      <c r="V951" s="82"/>
      <c r="W951" s="82"/>
      <c r="X951" s="82"/>
      <c r="Y951" s="82"/>
      <c r="Z951" s="82"/>
      <c r="AA951" s="82"/>
      <c r="AB951" s="82"/>
      <c r="AC951" s="82"/>
      <c r="AD951" s="82"/>
    </row>
    <row r="952" spans="1:69" ht="15" customHeight="1" x14ac:dyDescent="0.2">
      <c r="A952" s="92" t="s">
        <v>75</v>
      </c>
      <c r="B952" s="82"/>
      <c r="C952" s="82"/>
      <c r="D952" s="82"/>
      <c r="E952" s="82"/>
      <c r="F952" s="82"/>
      <c r="G952" s="82"/>
      <c r="H952" s="82"/>
      <c r="I952" s="82"/>
      <c r="J952" s="82"/>
      <c r="K952" s="82"/>
      <c r="L952" s="82"/>
      <c r="M952" s="82"/>
      <c r="N952" s="82"/>
      <c r="O952" s="82"/>
      <c r="P952" s="82"/>
      <c r="Q952" s="82"/>
      <c r="R952" s="82"/>
      <c r="T952" s="82"/>
      <c r="V952" s="82"/>
      <c r="W952" s="82"/>
      <c r="X952" s="82"/>
      <c r="Y952" s="82"/>
      <c r="Z952" s="82"/>
      <c r="AA952" s="82"/>
      <c r="AB952" s="93" t="s">
        <v>76</v>
      </c>
      <c r="AC952" s="82"/>
      <c r="AD952" s="82"/>
    </row>
    <row r="953" spans="1:69" ht="15" customHeight="1" x14ac:dyDescent="0.2">
      <c r="A953" s="92"/>
      <c r="B953" s="82"/>
      <c r="C953" s="82"/>
      <c r="D953" s="82"/>
      <c r="E953" s="82"/>
      <c r="F953" s="82"/>
      <c r="G953" s="82"/>
      <c r="H953" s="82"/>
      <c r="I953" s="82"/>
      <c r="J953" s="82"/>
      <c r="K953" s="82"/>
      <c r="L953" s="82"/>
      <c r="M953" s="82"/>
      <c r="N953" s="82"/>
      <c r="O953" s="82"/>
      <c r="P953" s="82"/>
      <c r="Q953" s="82"/>
      <c r="R953" s="82"/>
      <c r="S953" s="92"/>
      <c r="T953" s="82"/>
      <c r="V953" s="82"/>
      <c r="W953" s="82"/>
      <c r="X953" s="82"/>
      <c r="Y953" s="82"/>
      <c r="Z953" s="82"/>
      <c r="AA953" s="82"/>
      <c r="AB953" s="82"/>
      <c r="AC953" s="82"/>
      <c r="AD953" s="82"/>
    </row>
    <row r="954" spans="1:69" ht="15" customHeight="1" x14ac:dyDescent="0.2">
      <c r="A954" s="203" t="s">
        <v>145</v>
      </c>
      <c r="B954" s="203"/>
      <c r="C954" s="203"/>
      <c r="D954" s="203"/>
      <c r="E954" s="203"/>
      <c r="F954" s="187" t="str">
        <f>IF(Gesamtübersicht!$B$8="","",Gesamtübersicht!$B$8)</f>
        <v/>
      </c>
      <c r="G954" s="187"/>
      <c r="H954" s="187"/>
      <c r="I954" s="187"/>
      <c r="J954" s="187"/>
      <c r="K954" s="187"/>
      <c r="L954" s="187"/>
      <c r="M954" s="187"/>
      <c r="N954" s="187"/>
      <c r="O954" s="187"/>
      <c r="P954" s="187"/>
      <c r="Q954" s="187"/>
      <c r="R954" s="187"/>
      <c r="S954" s="187"/>
      <c r="T954" s="187"/>
      <c r="U954" s="187"/>
      <c r="V954" s="187"/>
      <c r="W954" s="187"/>
      <c r="X954" s="187"/>
      <c r="Y954" s="187"/>
      <c r="Z954" s="187"/>
      <c r="AA954" s="187"/>
      <c r="AB954" s="187"/>
    </row>
    <row r="955" spans="1:69" ht="15" customHeight="1" x14ac:dyDescent="0.2">
      <c r="A955" s="203" t="s">
        <v>142</v>
      </c>
      <c r="B955" s="203"/>
      <c r="C955" s="203"/>
      <c r="D955" s="203"/>
      <c r="E955" s="203"/>
      <c r="F955" s="186" t="str">
        <f>IF(Gesamtübersicht!$B$9="","",Gesamtübersicht!$B$9)</f>
        <v/>
      </c>
      <c r="G955" s="186"/>
      <c r="H955" s="186"/>
      <c r="I955" s="186"/>
      <c r="J955" s="186"/>
      <c r="K955" s="186"/>
      <c r="L955" s="186"/>
      <c r="M955" s="186"/>
      <c r="N955" s="186"/>
      <c r="O955" s="186"/>
      <c r="P955" s="186"/>
      <c r="Q955" s="186"/>
      <c r="R955" s="186"/>
      <c r="S955" s="186"/>
      <c r="T955" s="186"/>
      <c r="U955" s="186"/>
      <c r="V955" s="186"/>
      <c r="W955" s="186"/>
      <c r="X955" s="186"/>
      <c r="Y955" s="186"/>
      <c r="Z955" s="186"/>
      <c r="AA955" s="186"/>
      <c r="AB955" s="186"/>
    </row>
    <row r="956" spans="1:69" ht="15" customHeight="1" x14ac:dyDescent="0.2">
      <c r="A956" s="83"/>
      <c r="B956" s="83"/>
      <c r="C956" s="83"/>
      <c r="D956" s="83"/>
      <c r="E956" s="83"/>
      <c r="F956" s="96"/>
      <c r="G956" s="96"/>
      <c r="H956" s="96"/>
      <c r="I956" s="96"/>
      <c r="J956" s="96"/>
      <c r="K956" s="96"/>
      <c r="L956" s="96"/>
      <c r="M956" s="96"/>
      <c r="N956" s="96"/>
      <c r="O956" s="96"/>
      <c r="P956" s="96"/>
      <c r="Q956" s="96"/>
      <c r="R956" s="96"/>
      <c r="S956" s="96"/>
      <c r="T956" s="96"/>
      <c r="U956" s="96"/>
      <c r="V956" s="96"/>
      <c r="W956" s="96"/>
      <c r="X956" s="96"/>
      <c r="Y956" s="96"/>
      <c r="Z956" s="96"/>
      <c r="AA956" s="96"/>
      <c r="AB956" s="96"/>
    </row>
    <row r="957" spans="1:69" ht="18" customHeight="1" x14ac:dyDescent="0.2">
      <c r="A957" s="97" t="s">
        <v>127</v>
      </c>
    </row>
    <row r="958" spans="1:69" ht="18" customHeight="1" x14ac:dyDescent="0.2">
      <c r="A958" s="217" t="s">
        <v>1</v>
      </c>
      <c r="B958" s="217"/>
      <c r="C958" s="217"/>
      <c r="D958" s="217"/>
      <c r="E958" s="217"/>
      <c r="F958" s="217"/>
      <c r="G958" s="217"/>
      <c r="H958" s="217"/>
      <c r="I958" s="217"/>
      <c r="J958" s="217"/>
      <c r="K958" s="217"/>
      <c r="L958" s="217"/>
      <c r="M958" s="217"/>
      <c r="N958" s="217"/>
      <c r="O958" s="217"/>
      <c r="P958" s="217"/>
      <c r="Q958" s="217"/>
      <c r="R958" s="217"/>
      <c r="S958" s="217"/>
      <c r="T958" s="217"/>
      <c r="U958" s="217"/>
      <c r="V958" s="217"/>
      <c r="W958" s="217"/>
      <c r="X958" s="217"/>
      <c r="Y958" s="217"/>
      <c r="Z958" s="217"/>
      <c r="AA958" s="217"/>
      <c r="AB958" s="217"/>
    </row>
    <row r="960" spans="1:69" ht="18" customHeight="1" x14ac:dyDescent="0.2">
      <c r="A960" s="67"/>
      <c r="B960" s="213" t="s">
        <v>11</v>
      </c>
      <c r="C960" s="213"/>
      <c r="D960" s="213"/>
      <c r="E960" s="213"/>
      <c r="F960" s="213"/>
      <c r="G960" s="213"/>
      <c r="H960" s="213"/>
      <c r="I960" s="213"/>
      <c r="J960" s="213"/>
      <c r="K960" s="213"/>
      <c r="L960" s="213"/>
      <c r="M960" s="218"/>
      <c r="N960" s="218"/>
      <c r="O960" s="218"/>
      <c r="P960" s="218"/>
      <c r="Q960" s="218"/>
      <c r="R960" s="218"/>
      <c r="S960" s="218"/>
      <c r="T960" s="218"/>
      <c r="U960" s="218"/>
      <c r="V960" s="218"/>
      <c r="W960" s="218"/>
      <c r="X960" s="218"/>
      <c r="Y960" s="67"/>
      <c r="Z960" s="67"/>
      <c r="AA960" s="67"/>
      <c r="AB960" s="67"/>
    </row>
    <row r="961" spans="1:28" ht="18" customHeight="1" x14ac:dyDescent="0.2">
      <c r="A961" s="67"/>
      <c r="B961" s="224" t="s">
        <v>44</v>
      </c>
      <c r="C961" s="224"/>
      <c r="D961" s="224"/>
      <c r="E961" s="224"/>
      <c r="F961" s="224"/>
      <c r="G961" s="224"/>
      <c r="H961" s="224"/>
      <c r="I961" s="224"/>
      <c r="J961" s="224"/>
      <c r="K961" s="224"/>
      <c r="L961" s="224"/>
      <c r="M961" s="3"/>
      <c r="N961" s="74"/>
      <c r="O961" s="74"/>
      <c r="P961" s="74"/>
      <c r="Q961" s="74"/>
      <c r="R961" s="74"/>
      <c r="S961" s="74"/>
      <c r="T961" s="74"/>
      <c r="U961" s="74"/>
      <c r="V961" s="74"/>
      <c r="W961" s="74"/>
      <c r="X961" s="74"/>
      <c r="Y961" s="67"/>
      <c r="Z961" s="67"/>
      <c r="AA961" s="67"/>
      <c r="AB961" s="67"/>
    </row>
    <row r="963" spans="1:28" ht="18" customHeight="1" x14ac:dyDescent="0.2">
      <c r="A963" s="217" t="s">
        <v>46</v>
      </c>
      <c r="B963" s="217"/>
      <c r="C963" s="217"/>
      <c r="D963" s="217"/>
      <c r="E963" s="217"/>
      <c r="F963" s="217"/>
      <c r="G963" s="217"/>
      <c r="H963" s="217"/>
      <c r="I963" s="217"/>
      <c r="J963" s="217"/>
      <c r="K963" s="217"/>
      <c r="L963" s="217"/>
      <c r="M963" s="217"/>
      <c r="N963" s="217"/>
      <c r="O963" s="217"/>
      <c r="P963" s="217"/>
      <c r="Q963" s="217"/>
      <c r="R963" s="217"/>
      <c r="S963" s="217"/>
      <c r="T963" s="217"/>
      <c r="U963" s="217"/>
      <c r="V963" s="217"/>
      <c r="W963" s="217"/>
      <c r="X963" s="217"/>
      <c r="Y963" s="217"/>
      <c r="Z963" s="217"/>
      <c r="AA963" s="217"/>
      <c r="AB963" s="217"/>
    </row>
    <row r="964" spans="1:28" ht="18" customHeight="1" x14ac:dyDescent="0.2">
      <c r="B964" s="75"/>
      <c r="C964" s="75"/>
      <c r="D964" s="75"/>
      <c r="E964" s="75"/>
      <c r="F964" s="75"/>
      <c r="G964" s="75"/>
      <c r="H964" s="75"/>
      <c r="I964" s="75"/>
      <c r="J964" s="75"/>
      <c r="K964" s="75"/>
    </row>
    <row r="965" spans="1:28" ht="18" customHeight="1" x14ac:dyDescent="0.2">
      <c r="A965" s="67"/>
      <c r="B965" s="213" t="s">
        <v>9</v>
      </c>
      <c r="C965" s="213"/>
      <c r="D965" s="213"/>
      <c r="E965" s="213"/>
      <c r="F965" s="213"/>
      <c r="G965" s="213"/>
      <c r="H965" s="213"/>
      <c r="I965" s="213"/>
      <c r="J965" s="213"/>
      <c r="K965" s="213"/>
      <c r="L965" s="213"/>
      <c r="M965" s="214"/>
      <c r="N965" s="214"/>
      <c r="O965" s="214"/>
      <c r="P965" s="214"/>
      <c r="Q965" s="214"/>
      <c r="R965" s="214"/>
      <c r="S965" s="214"/>
      <c r="T965" s="214"/>
      <c r="U965" s="214"/>
      <c r="V965" s="214"/>
      <c r="W965" s="214"/>
      <c r="X965" s="214"/>
      <c r="Y965" s="67"/>
      <c r="Z965" s="67"/>
      <c r="AA965" s="67"/>
      <c r="AB965" s="67"/>
    </row>
    <row r="966" spans="1:28" ht="18" customHeight="1" x14ac:dyDescent="0.2">
      <c r="A966" s="67"/>
      <c r="B966" s="215" t="s">
        <v>52</v>
      </c>
      <c r="C966" s="215"/>
      <c r="D966" s="215"/>
      <c r="E966" s="215"/>
      <c r="F966" s="215"/>
      <c r="G966" s="215"/>
      <c r="H966" s="215"/>
      <c r="I966" s="215"/>
      <c r="J966" s="215"/>
      <c r="K966" s="215"/>
      <c r="L966" s="215"/>
      <c r="M966" s="207"/>
      <c r="N966" s="207"/>
      <c r="O966" s="207"/>
      <c r="P966" s="207"/>
      <c r="Q966" s="207"/>
      <c r="R966" s="207"/>
      <c r="S966" s="207"/>
      <c r="T966" s="207"/>
      <c r="U966" s="207"/>
      <c r="V966" s="207"/>
      <c r="W966" s="207"/>
      <c r="X966" s="207"/>
      <c r="Y966" s="67"/>
      <c r="Z966" s="67"/>
      <c r="AA966" s="67"/>
      <c r="AB966" s="67"/>
    </row>
    <row r="967" spans="1:28" ht="18" customHeight="1" x14ac:dyDescent="0.2">
      <c r="A967" s="67"/>
      <c r="B967" s="215" t="s">
        <v>53</v>
      </c>
      <c r="C967" s="215"/>
      <c r="D967" s="215"/>
      <c r="E967" s="215"/>
      <c r="F967" s="215"/>
      <c r="G967" s="215"/>
      <c r="H967" s="215"/>
      <c r="I967" s="215"/>
      <c r="J967" s="215"/>
      <c r="K967" s="215"/>
      <c r="L967" s="215"/>
      <c r="M967" s="207"/>
      <c r="N967" s="207"/>
      <c r="O967" s="207"/>
      <c r="P967" s="207"/>
      <c r="Q967" s="207"/>
      <c r="R967" s="207"/>
      <c r="S967" s="207"/>
      <c r="T967" s="207"/>
      <c r="U967" s="207"/>
      <c r="V967" s="207"/>
      <c r="W967" s="207"/>
      <c r="X967" s="207"/>
      <c r="Y967" s="67"/>
      <c r="Z967" s="67"/>
      <c r="AA967" s="67"/>
      <c r="AB967" s="67"/>
    </row>
    <row r="968" spans="1:28" ht="18" customHeight="1" x14ac:dyDescent="0.2">
      <c r="A968" s="67"/>
      <c r="B968" s="213" t="s">
        <v>38</v>
      </c>
      <c r="C968" s="213"/>
      <c r="D968" s="213"/>
      <c r="E968" s="213"/>
      <c r="F968" s="213"/>
      <c r="G968" s="213"/>
      <c r="H968" s="213"/>
      <c r="I968" s="213"/>
      <c r="J968" s="213"/>
      <c r="K968" s="213"/>
      <c r="L968" s="213"/>
      <c r="M968" s="216"/>
      <c r="N968" s="216"/>
      <c r="O968" s="216"/>
      <c r="P968" s="216"/>
      <c r="Q968" s="216"/>
      <c r="R968" s="216"/>
      <c r="S968" s="216"/>
      <c r="T968" s="216"/>
      <c r="U968" s="216"/>
      <c r="V968" s="216"/>
      <c r="W968" s="216"/>
      <c r="X968" s="216"/>
      <c r="Y968" s="67"/>
      <c r="Z968" s="67"/>
      <c r="AA968" s="67"/>
      <c r="AB968" s="67"/>
    </row>
    <row r="969" spans="1:28" ht="18" customHeight="1" x14ac:dyDescent="0.2">
      <c r="B969" s="76"/>
      <c r="C969" s="76"/>
      <c r="D969" s="76"/>
      <c r="E969" s="76"/>
      <c r="F969" s="76"/>
      <c r="G969" s="76"/>
      <c r="H969" s="76"/>
      <c r="I969" s="76"/>
      <c r="J969" s="76"/>
      <c r="K969" s="76"/>
      <c r="L969" s="76"/>
      <c r="M969" s="77"/>
      <c r="N969" s="77"/>
      <c r="O969" s="77"/>
      <c r="P969" s="77"/>
      <c r="Q969" s="77"/>
      <c r="R969" s="77"/>
      <c r="S969" s="77"/>
      <c r="T969" s="77"/>
      <c r="U969" s="77"/>
      <c r="V969" s="77"/>
      <c r="W969" s="77"/>
      <c r="X969" s="77"/>
    </row>
    <row r="970" spans="1:28" ht="18" customHeight="1" x14ac:dyDescent="0.2">
      <c r="A970" s="217" t="s">
        <v>10</v>
      </c>
      <c r="B970" s="217"/>
      <c r="C970" s="217"/>
      <c r="D970" s="217"/>
      <c r="E970" s="217"/>
      <c r="F970" s="217"/>
      <c r="G970" s="217"/>
      <c r="H970" s="217"/>
      <c r="I970" s="217"/>
      <c r="J970" s="217"/>
      <c r="K970" s="217"/>
      <c r="L970" s="217"/>
      <c r="M970" s="217"/>
      <c r="N970" s="217"/>
      <c r="O970" s="217"/>
      <c r="P970" s="217"/>
      <c r="Q970" s="217"/>
      <c r="R970" s="217"/>
      <c r="S970" s="217"/>
      <c r="T970" s="217"/>
      <c r="U970" s="217"/>
      <c r="V970" s="217"/>
      <c r="W970" s="217"/>
      <c r="X970" s="217"/>
      <c r="Y970" s="217"/>
      <c r="Z970" s="217"/>
      <c r="AA970" s="217"/>
      <c r="AB970" s="217"/>
    </row>
    <row r="971" spans="1:28" ht="18" customHeight="1" x14ac:dyDescent="0.2">
      <c r="B971" s="75"/>
      <c r="C971" s="75"/>
      <c r="D971" s="75"/>
      <c r="E971" s="75"/>
      <c r="F971" s="75"/>
      <c r="G971" s="75"/>
      <c r="H971" s="75"/>
      <c r="I971" s="75"/>
      <c r="K971" s="75"/>
    </row>
    <row r="972" spans="1:28" ht="18" customHeight="1" x14ac:dyDescent="0.2">
      <c r="A972" s="78"/>
      <c r="B972" s="215" t="s">
        <v>114</v>
      </c>
      <c r="C972" s="213"/>
      <c r="D972" s="213"/>
      <c r="E972" s="213"/>
      <c r="F972" s="213"/>
      <c r="G972" s="213"/>
      <c r="H972" s="213"/>
      <c r="I972" s="213"/>
      <c r="J972" s="213"/>
      <c r="K972" s="213"/>
      <c r="L972" s="213"/>
      <c r="M972" s="218"/>
      <c r="N972" s="219"/>
      <c r="O972" s="219"/>
      <c r="P972" s="219"/>
      <c r="Q972" s="219"/>
      <c r="R972" s="219"/>
      <c r="S972" s="219"/>
      <c r="T972" s="219"/>
      <c r="U972" s="219"/>
      <c r="V972" s="219"/>
      <c r="W972" s="219"/>
      <c r="X972" s="219"/>
      <c r="Y972" s="78"/>
      <c r="Z972" s="78"/>
      <c r="AA972" s="78"/>
      <c r="AB972" s="78"/>
    </row>
    <row r="973" spans="1:28" ht="18" customHeight="1" x14ac:dyDescent="0.2">
      <c r="A973" s="78"/>
      <c r="B973" s="215" t="s">
        <v>112</v>
      </c>
      <c r="C973" s="213"/>
      <c r="D973" s="213"/>
      <c r="E973" s="213"/>
      <c r="F973" s="213"/>
      <c r="G973" s="213"/>
      <c r="H973" s="213"/>
      <c r="I973" s="213"/>
      <c r="J973" s="213"/>
      <c r="K973" s="213"/>
      <c r="L973" s="213"/>
      <c r="M973" s="220"/>
      <c r="N973" s="220"/>
      <c r="O973" s="220"/>
      <c r="P973" s="220"/>
      <c r="Q973" s="220"/>
      <c r="R973" s="220"/>
      <c r="S973" s="220"/>
      <c r="T973" s="220"/>
      <c r="U973" s="220"/>
      <c r="V973" s="220"/>
      <c r="W973" s="220"/>
      <c r="X973" s="220"/>
      <c r="Y973" s="78"/>
      <c r="Z973" s="78"/>
      <c r="AA973" s="78"/>
      <c r="AB973" s="78"/>
    </row>
    <row r="974" spans="1:28" ht="18" customHeight="1" x14ac:dyDescent="0.2">
      <c r="A974" s="78"/>
      <c r="B974" s="215" t="s">
        <v>77</v>
      </c>
      <c r="C974" s="213"/>
      <c r="D974" s="213"/>
      <c r="E974" s="213"/>
      <c r="F974" s="213"/>
      <c r="G974" s="213"/>
      <c r="H974" s="213"/>
      <c r="I974" s="213"/>
      <c r="J974" s="213"/>
      <c r="K974" s="213"/>
      <c r="L974" s="213"/>
      <c r="M974" s="221"/>
      <c r="N974" s="221"/>
      <c r="O974" s="221"/>
      <c r="P974" s="221"/>
      <c r="Q974" s="221"/>
      <c r="R974" s="221"/>
      <c r="S974" s="221"/>
      <c r="T974" s="221"/>
      <c r="U974" s="221"/>
      <c r="V974" s="221"/>
      <c r="W974" s="221"/>
      <c r="X974" s="221"/>
      <c r="Y974" s="78"/>
      <c r="Z974" s="78"/>
      <c r="AA974" s="78"/>
      <c r="AB974" s="78"/>
    </row>
    <row r="975" spans="1:28" ht="18" customHeight="1" x14ac:dyDescent="0.2">
      <c r="A975" s="78"/>
      <c r="B975" s="215" t="s">
        <v>113</v>
      </c>
      <c r="C975" s="213"/>
      <c r="D975" s="213"/>
      <c r="E975" s="213"/>
      <c r="F975" s="213"/>
      <c r="G975" s="213"/>
      <c r="H975" s="213"/>
      <c r="I975" s="213"/>
      <c r="J975" s="213"/>
      <c r="K975" s="213"/>
      <c r="L975" s="213"/>
      <c r="M975" s="222"/>
      <c r="N975" s="222"/>
      <c r="O975" s="222"/>
      <c r="P975" s="222"/>
      <c r="Q975" s="222"/>
      <c r="R975" s="223" t="s">
        <v>8</v>
      </c>
      <c r="S975" s="223"/>
      <c r="T975" s="222"/>
      <c r="U975" s="222"/>
      <c r="V975" s="222"/>
      <c r="W975" s="222"/>
      <c r="X975" s="222"/>
      <c r="Y975" s="78"/>
      <c r="Z975" s="78"/>
      <c r="AA975" s="78"/>
      <c r="AB975" s="78"/>
    </row>
    <row r="976" spans="1:28" ht="18" customHeight="1" x14ac:dyDescent="0.2">
      <c r="A976" s="78"/>
      <c r="B976" s="79"/>
      <c r="C976" s="79"/>
      <c r="D976" s="79"/>
      <c r="E976" s="79"/>
      <c r="F976" s="79"/>
      <c r="G976" s="79"/>
      <c r="H976" s="79"/>
      <c r="I976" s="79"/>
      <c r="J976" s="79"/>
      <c r="K976" s="79"/>
      <c r="L976" s="79"/>
      <c r="M976" s="80"/>
      <c r="N976" s="80"/>
      <c r="O976" s="80"/>
      <c r="P976" s="80"/>
      <c r="Q976" s="80"/>
      <c r="R976" s="81"/>
      <c r="S976" s="81"/>
      <c r="T976" s="80"/>
      <c r="U976" s="80"/>
      <c r="V976" s="80"/>
      <c r="W976" s="80"/>
      <c r="X976" s="80"/>
      <c r="Y976" s="78"/>
      <c r="Z976" s="78"/>
      <c r="AA976" s="78"/>
      <c r="AB976" s="78"/>
    </row>
    <row r="977" spans="1:28" ht="18" customHeight="1" x14ac:dyDescent="0.2">
      <c r="A977" s="82" t="s">
        <v>125</v>
      </c>
      <c r="B977" s="79"/>
      <c r="C977" s="79"/>
      <c r="D977" s="79"/>
      <c r="E977" s="79"/>
      <c r="F977" s="79"/>
      <c r="G977" s="79"/>
      <c r="H977" s="79"/>
      <c r="I977" s="79"/>
      <c r="J977" s="79"/>
      <c r="K977" s="79"/>
      <c r="L977" s="79"/>
      <c r="M977" s="78"/>
      <c r="N977" s="78"/>
      <c r="O977" s="80"/>
      <c r="P977" s="80"/>
      <c r="Q977" s="80"/>
      <c r="R977" s="81"/>
      <c r="S977" s="81"/>
      <c r="T977" s="80"/>
      <c r="U977" s="80"/>
      <c r="V977" s="80"/>
      <c r="W977" s="80"/>
      <c r="X977" s="80"/>
      <c r="Y977" s="78"/>
      <c r="Z977" s="78"/>
      <c r="AA977" s="78"/>
      <c r="AB977" s="78"/>
    </row>
    <row r="978" spans="1:28" ht="18" customHeight="1" x14ac:dyDescent="0.2">
      <c r="A978" s="82" t="s">
        <v>126</v>
      </c>
      <c r="B978" s="67"/>
      <c r="C978" s="67"/>
      <c r="D978" s="67"/>
      <c r="E978" s="83"/>
      <c r="F978" s="68"/>
      <c r="G978" s="68"/>
      <c r="H978" s="68"/>
      <c r="I978" s="68"/>
      <c r="J978" s="68"/>
      <c r="K978" s="68"/>
      <c r="L978" s="68"/>
      <c r="M978" s="68"/>
      <c r="N978" s="68"/>
      <c r="O978" s="68"/>
      <c r="P978" s="68"/>
      <c r="Q978" s="68"/>
      <c r="R978" s="68"/>
      <c r="S978" s="68"/>
      <c r="T978" s="68"/>
      <c r="U978" s="68"/>
      <c r="V978" s="68"/>
      <c r="W978" s="68"/>
      <c r="X978" s="68"/>
      <c r="Y978" s="68"/>
      <c r="Z978" s="68"/>
      <c r="AA978" s="68"/>
      <c r="AB978" s="68"/>
    </row>
    <row r="979" spans="1:28" ht="18" customHeight="1" x14ac:dyDescent="0.2">
      <c r="A979" s="67"/>
      <c r="B979" s="67"/>
      <c r="C979" s="67"/>
      <c r="D979" s="67"/>
      <c r="E979" s="83"/>
      <c r="F979" s="68"/>
      <c r="G979" s="68"/>
      <c r="H979" s="68"/>
      <c r="I979" s="68"/>
      <c r="J979" s="68"/>
      <c r="K979" s="68"/>
      <c r="L979" s="68"/>
      <c r="M979" s="68"/>
      <c r="N979" s="68"/>
      <c r="O979" s="68"/>
      <c r="P979" s="68"/>
      <c r="Q979" s="68"/>
      <c r="R979" s="68"/>
      <c r="S979" s="68"/>
      <c r="T979" s="68"/>
      <c r="U979" s="68"/>
      <c r="V979" s="68"/>
      <c r="W979" s="68"/>
      <c r="X979" s="68"/>
      <c r="Y979" s="68"/>
      <c r="Z979" s="68"/>
      <c r="AA979" s="68"/>
      <c r="AB979" s="68"/>
    </row>
    <row r="980" spans="1:28" ht="18" customHeight="1" x14ac:dyDescent="0.2">
      <c r="A980" s="211" t="s">
        <v>47</v>
      </c>
      <c r="B980" s="211"/>
      <c r="C980" s="211"/>
      <c r="D980" s="211"/>
      <c r="E980" s="211"/>
      <c r="F980" s="211"/>
      <c r="G980" s="211"/>
      <c r="H980" s="211"/>
      <c r="I980" s="211"/>
      <c r="J980" s="211"/>
      <c r="K980" s="211"/>
      <c r="L980" s="211"/>
      <c r="M980" s="211"/>
      <c r="N980" s="211"/>
      <c r="O980" s="211"/>
      <c r="P980" s="211"/>
      <c r="Q980" s="211"/>
      <c r="R980" s="211"/>
      <c r="S980" s="211"/>
      <c r="T980" s="211"/>
      <c r="U980" s="211"/>
      <c r="V980" s="211"/>
      <c r="W980" s="211"/>
      <c r="X980" s="211"/>
      <c r="Y980" s="211"/>
      <c r="Z980" s="211"/>
      <c r="AA980" s="211"/>
      <c r="AB980" s="211"/>
    </row>
    <row r="982" spans="1:28" ht="18" customHeight="1" x14ac:dyDescent="0.2">
      <c r="A982" s="212">
        <f>Finanzierungsplan!$I$48</f>
        <v>2026</v>
      </c>
      <c r="B982" s="208"/>
    </row>
    <row r="983" spans="1:28" ht="18" customHeight="1" x14ac:dyDescent="0.2">
      <c r="A983" s="209" t="s">
        <v>48</v>
      </c>
      <c r="B983" s="209"/>
      <c r="C983" s="209"/>
      <c r="D983" s="209"/>
      <c r="E983" s="209"/>
      <c r="F983" s="210" t="s">
        <v>81</v>
      </c>
      <c r="G983" s="210"/>
      <c r="H983" s="210"/>
      <c r="I983" s="210"/>
      <c r="J983" s="210"/>
      <c r="K983" s="210" t="s">
        <v>69</v>
      </c>
      <c r="L983" s="210"/>
      <c r="M983" s="210"/>
      <c r="N983" s="210"/>
      <c r="O983" s="210"/>
      <c r="P983" s="210"/>
      <c r="Q983" s="210"/>
      <c r="R983" s="210"/>
      <c r="S983" s="210" t="s">
        <v>70</v>
      </c>
      <c r="T983" s="210"/>
      <c r="U983" s="210"/>
      <c r="V983" s="210"/>
      <c r="W983" s="210"/>
      <c r="X983" s="210" t="s">
        <v>115</v>
      </c>
      <c r="Y983" s="210"/>
      <c r="Z983" s="210"/>
      <c r="AA983" s="210"/>
      <c r="AB983" s="210"/>
    </row>
    <row r="984" spans="1:28" ht="18" customHeight="1" x14ac:dyDescent="0.2">
      <c r="A984" s="209"/>
      <c r="B984" s="209"/>
      <c r="C984" s="209"/>
      <c r="D984" s="209"/>
      <c r="E984" s="209"/>
      <c r="F984" s="210"/>
      <c r="G984" s="210"/>
      <c r="H984" s="210"/>
      <c r="I984" s="210"/>
      <c r="J984" s="210"/>
      <c r="K984" s="210"/>
      <c r="L984" s="210"/>
      <c r="M984" s="210"/>
      <c r="N984" s="210"/>
      <c r="O984" s="210"/>
      <c r="P984" s="210"/>
      <c r="Q984" s="210"/>
      <c r="R984" s="210"/>
      <c r="S984" s="210"/>
      <c r="T984" s="210"/>
      <c r="U984" s="210"/>
      <c r="V984" s="210"/>
      <c r="W984" s="210"/>
      <c r="X984" s="210"/>
      <c r="Y984" s="210"/>
      <c r="Z984" s="210"/>
      <c r="AA984" s="210"/>
      <c r="AB984" s="210"/>
    </row>
    <row r="985" spans="1:28" ht="18" customHeight="1" x14ac:dyDescent="0.2">
      <c r="A985" s="206" t="s">
        <v>54</v>
      </c>
      <c r="B985" s="206"/>
      <c r="C985" s="206"/>
      <c r="D985" s="206"/>
      <c r="E985" s="206"/>
      <c r="F985" s="207"/>
      <c r="G985" s="207"/>
      <c r="H985" s="207"/>
      <c r="I985" s="207"/>
      <c r="J985" s="207"/>
      <c r="K985" s="207"/>
      <c r="L985" s="207"/>
      <c r="M985" s="207"/>
      <c r="N985" s="207"/>
      <c r="O985" s="207"/>
      <c r="P985" s="207"/>
      <c r="Q985" s="207"/>
      <c r="R985" s="207"/>
      <c r="S985" s="207"/>
      <c r="T985" s="207"/>
      <c r="U985" s="207"/>
      <c r="V985" s="207"/>
      <c r="W985" s="207"/>
      <c r="X985" s="204" t="str">
        <f>IF(OR($M$973="",$M$965="",SUM(F985:W985)=0),"",IFERROR(ROUND((F985+K985+S985)*$M$973/$M$965,2),""))</f>
        <v/>
      </c>
      <c r="Y985" s="204"/>
      <c r="Z985" s="204"/>
      <c r="AA985" s="204"/>
      <c r="AB985" s="204"/>
    </row>
    <row r="986" spans="1:28" ht="18" customHeight="1" x14ac:dyDescent="0.2">
      <c r="A986" s="206" t="s">
        <v>55</v>
      </c>
      <c r="B986" s="206"/>
      <c r="C986" s="206"/>
      <c r="D986" s="206"/>
      <c r="E986" s="206"/>
      <c r="F986" s="207"/>
      <c r="G986" s="207"/>
      <c r="H986" s="207"/>
      <c r="I986" s="207"/>
      <c r="J986" s="207"/>
      <c r="K986" s="207"/>
      <c r="L986" s="207"/>
      <c r="M986" s="207"/>
      <c r="N986" s="207"/>
      <c r="O986" s="207"/>
      <c r="P986" s="207"/>
      <c r="Q986" s="207"/>
      <c r="R986" s="207"/>
      <c r="S986" s="207"/>
      <c r="T986" s="207"/>
      <c r="U986" s="207"/>
      <c r="V986" s="207"/>
      <c r="W986" s="207"/>
      <c r="X986" s="204" t="str">
        <f t="shared" ref="X986:X996" si="31">IF(OR($M$973="",$M$965="",SUM(F986:W986)=0),"",IFERROR(ROUND((F986+K986+S986)*$M$973/$M$965,2),""))</f>
        <v/>
      </c>
      <c r="Y986" s="204"/>
      <c r="Z986" s="204"/>
      <c r="AA986" s="204"/>
      <c r="AB986" s="204"/>
    </row>
    <row r="987" spans="1:28" ht="18" customHeight="1" x14ac:dyDescent="0.2">
      <c r="A987" s="206" t="s">
        <v>56</v>
      </c>
      <c r="B987" s="206"/>
      <c r="C987" s="206"/>
      <c r="D987" s="206"/>
      <c r="E987" s="206"/>
      <c r="F987" s="207"/>
      <c r="G987" s="207"/>
      <c r="H987" s="207"/>
      <c r="I987" s="207"/>
      <c r="J987" s="207"/>
      <c r="K987" s="207"/>
      <c r="L987" s="207"/>
      <c r="M987" s="207"/>
      <c r="N987" s="207"/>
      <c r="O987" s="207"/>
      <c r="P987" s="207"/>
      <c r="Q987" s="207"/>
      <c r="R987" s="207"/>
      <c r="S987" s="207"/>
      <c r="T987" s="207"/>
      <c r="U987" s="207"/>
      <c r="V987" s="207"/>
      <c r="W987" s="207"/>
      <c r="X987" s="204" t="str">
        <f t="shared" si="31"/>
        <v/>
      </c>
      <c r="Y987" s="204"/>
      <c r="Z987" s="204"/>
      <c r="AA987" s="204"/>
      <c r="AB987" s="204"/>
    </row>
    <row r="988" spans="1:28" ht="18" customHeight="1" x14ac:dyDescent="0.2">
      <c r="A988" s="206" t="s">
        <v>57</v>
      </c>
      <c r="B988" s="206"/>
      <c r="C988" s="206"/>
      <c r="D988" s="206"/>
      <c r="E988" s="206"/>
      <c r="F988" s="207"/>
      <c r="G988" s="207"/>
      <c r="H988" s="207"/>
      <c r="I988" s="207"/>
      <c r="J988" s="207"/>
      <c r="K988" s="207"/>
      <c r="L988" s="207"/>
      <c r="M988" s="207"/>
      <c r="N988" s="207"/>
      <c r="O988" s="207"/>
      <c r="P988" s="207"/>
      <c r="Q988" s="207"/>
      <c r="R988" s="207"/>
      <c r="S988" s="207"/>
      <c r="T988" s="207"/>
      <c r="U988" s="207"/>
      <c r="V988" s="207"/>
      <c r="W988" s="207"/>
      <c r="X988" s="204" t="str">
        <f t="shared" si="31"/>
        <v/>
      </c>
      <c r="Y988" s="204"/>
      <c r="Z988" s="204"/>
      <c r="AA988" s="204"/>
      <c r="AB988" s="204"/>
    </row>
    <row r="989" spans="1:28" ht="18" customHeight="1" x14ac:dyDescent="0.2">
      <c r="A989" s="206" t="s">
        <v>58</v>
      </c>
      <c r="B989" s="206"/>
      <c r="C989" s="206"/>
      <c r="D989" s="206"/>
      <c r="E989" s="206"/>
      <c r="F989" s="207"/>
      <c r="G989" s="207"/>
      <c r="H989" s="207"/>
      <c r="I989" s="207"/>
      <c r="J989" s="207"/>
      <c r="K989" s="207"/>
      <c r="L989" s="207"/>
      <c r="M989" s="207"/>
      <c r="N989" s="207"/>
      <c r="O989" s="207"/>
      <c r="P989" s="207"/>
      <c r="Q989" s="207"/>
      <c r="R989" s="207"/>
      <c r="S989" s="207"/>
      <c r="T989" s="207"/>
      <c r="U989" s="207"/>
      <c r="V989" s="207"/>
      <c r="W989" s="207"/>
      <c r="X989" s="204" t="str">
        <f t="shared" si="31"/>
        <v/>
      </c>
      <c r="Y989" s="204"/>
      <c r="Z989" s="204"/>
      <c r="AA989" s="204"/>
      <c r="AB989" s="204"/>
    </row>
    <row r="990" spans="1:28" ht="18" customHeight="1" x14ac:dyDescent="0.2">
      <c r="A990" s="206" t="s">
        <v>59</v>
      </c>
      <c r="B990" s="206"/>
      <c r="C990" s="206"/>
      <c r="D990" s="206"/>
      <c r="E990" s="206"/>
      <c r="F990" s="207"/>
      <c r="G990" s="207"/>
      <c r="H990" s="207"/>
      <c r="I990" s="207"/>
      <c r="J990" s="207"/>
      <c r="K990" s="207"/>
      <c r="L990" s="207"/>
      <c r="M990" s="207"/>
      <c r="N990" s="207"/>
      <c r="O990" s="207"/>
      <c r="P990" s="207"/>
      <c r="Q990" s="207"/>
      <c r="R990" s="207"/>
      <c r="S990" s="207"/>
      <c r="T990" s="207"/>
      <c r="U990" s="207"/>
      <c r="V990" s="207"/>
      <c r="W990" s="207"/>
      <c r="X990" s="204" t="str">
        <f t="shared" si="31"/>
        <v/>
      </c>
      <c r="Y990" s="204"/>
      <c r="Z990" s="204"/>
      <c r="AA990" s="204"/>
      <c r="AB990" s="204"/>
    </row>
    <row r="991" spans="1:28" ht="18" customHeight="1" x14ac:dyDescent="0.2">
      <c r="A991" s="206" t="s">
        <v>60</v>
      </c>
      <c r="B991" s="206"/>
      <c r="C991" s="206"/>
      <c r="D991" s="206"/>
      <c r="E991" s="206"/>
      <c r="F991" s="207"/>
      <c r="G991" s="207"/>
      <c r="H991" s="207"/>
      <c r="I991" s="207"/>
      <c r="J991" s="207"/>
      <c r="K991" s="207"/>
      <c r="L991" s="207"/>
      <c r="M991" s="207"/>
      <c r="N991" s="207"/>
      <c r="O991" s="207"/>
      <c r="P991" s="207"/>
      <c r="Q991" s="207"/>
      <c r="R991" s="207"/>
      <c r="S991" s="207"/>
      <c r="T991" s="207"/>
      <c r="U991" s="207"/>
      <c r="V991" s="207"/>
      <c r="W991" s="207"/>
      <c r="X991" s="204" t="str">
        <f t="shared" si="31"/>
        <v/>
      </c>
      <c r="Y991" s="204"/>
      <c r="Z991" s="204"/>
      <c r="AA991" s="204"/>
      <c r="AB991" s="204"/>
    </row>
    <row r="992" spans="1:28" ht="18" customHeight="1" x14ac:dyDescent="0.2">
      <c r="A992" s="206" t="s">
        <v>61</v>
      </c>
      <c r="B992" s="206"/>
      <c r="C992" s="206"/>
      <c r="D992" s="206"/>
      <c r="E992" s="206"/>
      <c r="F992" s="207"/>
      <c r="G992" s="207"/>
      <c r="H992" s="207"/>
      <c r="I992" s="207"/>
      <c r="J992" s="207"/>
      <c r="K992" s="207"/>
      <c r="L992" s="207"/>
      <c r="M992" s="207"/>
      <c r="N992" s="207"/>
      <c r="O992" s="207"/>
      <c r="P992" s="207"/>
      <c r="Q992" s="207"/>
      <c r="R992" s="207"/>
      <c r="S992" s="207"/>
      <c r="T992" s="207"/>
      <c r="U992" s="207"/>
      <c r="V992" s="207"/>
      <c r="W992" s="207"/>
      <c r="X992" s="204" t="str">
        <f t="shared" si="31"/>
        <v/>
      </c>
      <c r="Y992" s="204"/>
      <c r="Z992" s="204"/>
      <c r="AA992" s="204"/>
      <c r="AB992" s="204"/>
    </row>
    <row r="993" spans="1:28" ht="18" customHeight="1" x14ac:dyDescent="0.2">
      <c r="A993" s="206" t="s">
        <v>62</v>
      </c>
      <c r="B993" s="206"/>
      <c r="C993" s="206"/>
      <c r="D993" s="206"/>
      <c r="E993" s="206"/>
      <c r="F993" s="207"/>
      <c r="G993" s="207"/>
      <c r="H993" s="207"/>
      <c r="I993" s="207"/>
      <c r="J993" s="207"/>
      <c r="K993" s="207"/>
      <c r="L993" s="207"/>
      <c r="M993" s="207"/>
      <c r="N993" s="207"/>
      <c r="O993" s="207"/>
      <c r="P993" s="207"/>
      <c r="Q993" s="207"/>
      <c r="R993" s="207"/>
      <c r="S993" s="207"/>
      <c r="T993" s="207"/>
      <c r="U993" s="207"/>
      <c r="V993" s="207"/>
      <c r="W993" s="207"/>
      <c r="X993" s="204" t="str">
        <f t="shared" si="31"/>
        <v/>
      </c>
      <c r="Y993" s="204"/>
      <c r="Z993" s="204"/>
      <c r="AA993" s="204"/>
      <c r="AB993" s="204"/>
    </row>
    <row r="994" spans="1:28" ht="18" customHeight="1" x14ac:dyDescent="0.2">
      <c r="A994" s="206" t="s">
        <v>63</v>
      </c>
      <c r="B994" s="206"/>
      <c r="C994" s="206"/>
      <c r="D994" s="206"/>
      <c r="E994" s="206"/>
      <c r="F994" s="207"/>
      <c r="G994" s="207"/>
      <c r="H994" s="207"/>
      <c r="I994" s="207"/>
      <c r="J994" s="207"/>
      <c r="K994" s="207"/>
      <c r="L994" s="207"/>
      <c r="M994" s="207"/>
      <c r="N994" s="207"/>
      <c r="O994" s="207"/>
      <c r="P994" s="207"/>
      <c r="Q994" s="207"/>
      <c r="R994" s="207"/>
      <c r="S994" s="207"/>
      <c r="T994" s="207"/>
      <c r="U994" s="207"/>
      <c r="V994" s="207"/>
      <c r="W994" s="207"/>
      <c r="X994" s="204" t="str">
        <f t="shared" si="31"/>
        <v/>
      </c>
      <c r="Y994" s="204"/>
      <c r="Z994" s="204"/>
      <c r="AA994" s="204"/>
      <c r="AB994" s="204"/>
    </row>
    <row r="995" spans="1:28" ht="18" customHeight="1" x14ac:dyDescent="0.2">
      <c r="A995" s="206" t="s">
        <v>64</v>
      </c>
      <c r="B995" s="206"/>
      <c r="C995" s="206"/>
      <c r="D995" s="206"/>
      <c r="E995" s="206"/>
      <c r="F995" s="207"/>
      <c r="G995" s="207"/>
      <c r="H995" s="207"/>
      <c r="I995" s="207"/>
      <c r="J995" s="207"/>
      <c r="K995" s="207"/>
      <c r="L995" s="207"/>
      <c r="M995" s="207"/>
      <c r="N995" s="207"/>
      <c r="O995" s="207"/>
      <c r="P995" s="207"/>
      <c r="Q995" s="207"/>
      <c r="R995" s="207"/>
      <c r="S995" s="207"/>
      <c r="T995" s="207"/>
      <c r="U995" s="207"/>
      <c r="V995" s="207"/>
      <c r="W995" s="207"/>
      <c r="X995" s="204" t="str">
        <f t="shared" si="31"/>
        <v/>
      </c>
      <c r="Y995" s="204"/>
      <c r="Z995" s="204"/>
      <c r="AA995" s="204"/>
      <c r="AB995" s="204"/>
    </row>
    <row r="996" spans="1:28" ht="18" customHeight="1" x14ac:dyDescent="0.2">
      <c r="A996" s="206" t="s">
        <v>65</v>
      </c>
      <c r="B996" s="206"/>
      <c r="C996" s="206"/>
      <c r="D996" s="206"/>
      <c r="E996" s="206"/>
      <c r="F996" s="207"/>
      <c r="G996" s="207"/>
      <c r="H996" s="207"/>
      <c r="I996" s="207"/>
      <c r="J996" s="207"/>
      <c r="K996" s="207"/>
      <c r="L996" s="207"/>
      <c r="M996" s="207"/>
      <c r="N996" s="207"/>
      <c r="O996" s="207"/>
      <c r="P996" s="207"/>
      <c r="Q996" s="207"/>
      <c r="R996" s="207"/>
      <c r="S996" s="207"/>
      <c r="T996" s="207"/>
      <c r="U996" s="207"/>
      <c r="V996" s="207"/>
      <c r="W996" s="207"/>
      <c r="X996" s="204" t="str">
        <f t="shared" si="31"/>
        <v/>
      </c>
      <c r="Y996" s="204"/>
      <c r="Z996" s="204"/>
      <c r="AA996" s="204"/>
      <c r="AB996" s="204"/>
    </row>
    <row r="997" spans="1:28" ht="18" customHeight="1" x14ac:dyDescent="0.2">
      <c r="A997" s="203" t="s">
        <v>66</v>
      </c>
      <c r="B997" s="203"/>
      <c r="C997" s="203"/>
      <c r="D997" s="203"/>
      <c r="E997" s="203"/>
      <c r="F997" s="203"/>
      <c r="G997" s="203"/>
      <c r="H997" s="203"/>
      <c r="I997" s="203"/>
      <c r="J997" s="203"/>
      <c r="K997" s="203"/>
      <c r="L997" s="203"/>
      <c r="M997" s="203"/>
      <c r="N997" s="203"/>
      <c r="O997" s="203"/>
      <c r="P997" s="203"/>
      <c r="Q997" s="203"/>
      <c r="R997" s="203"/>
      <c r="S997" s="203"/>
      <c r="T997" s="203"/>
      <c r="U997" s="203"/>
      <c r="V997" s="203"/>
      <c r="W997" s="203"/>
      <c r="X997" s="204" t="str">
        <f>IF(SUM(X985:AB996)=0,"",SUM(X985:AB996))</f>
        <v/>
      </c>
      <c r="Y997" s="204"/>
      <c r="Z997" s="204"/>
      <c r="AA997" s="204"/>
      <c r="AB997" s="204"/>
    </row>
    <row r="998" spans="1:28" ht="18" customHeight="1" x14ac:dyDescent="0.2">
      <c r="A998" s="203" t="s">
        <v>87</v>
      </c>
      <c r="B998" s="203"/>
      <c r="C998" s="203"/>
      <c r="D998" s="203"/>
      <c r="E998" s="203"/>
      <c r="F998" s="203"/>
      <c r="G998" s="203"/>
      <c r="H998" s="203"/>
      <c r="I998" s="203"/>
      <c r="J998" s="203"/>
      <c r="K998" s="203"/>
      <c r="L998" s="203"/>
      <c r="M998" s="203"/>
      <c r="N998" s="203"/>
      <c r="O998" s="203"/>
      <c r="P998" s="203"/>
      <c r="Q998" s="203"/>
      <c r="R998" s="203"/>
      <c r="S998" s="203"/>
      <c r="T998" s="203"/>
      <c r="U998" s="203"/>
      <c r="V998" s="203"/>
      <c r="W998" s="203"/>
      <c r="X998" s="204" t="str">
        <f>IFERROR(ROUND(X997*0.22,2),"")</f>
        <v/>
      </c>
      <c r="Y998" s="204"/>
      <c r="Z998" s="204"/>
      <c r="AA998" s="204"/>
      <c r="AB998" s="204"/>
    </row>
    <row r="999" spans="1:28" ht="18" customHeight="1" x14ac:dyDescent="0.2">
      <c r="A999" s="203" t="s">
        <v>67</v>
      </c>
      <c r="B999" s="203"/>
      <c r="C999" s="203"/>
      <c r="D999" s="203"/>
      <c r="E999" s="203"/>
      <c r="F999" s="203"/>
      <c r="G999" s="203"/>
      <c r="H999" s="203"/>
      <c r="I999" s="203"/>
      <c r="J999" s="203"/>
      <c r="K999" s="203"/>
      <c r="L999" s="203"/>
      <c r="M999" s="203"/>
      <c r="N999" s="203"/>
      <c r="O999" s="203"/>
      <c r="P999" s="203"/>
      <c r="Q999" s="203"/>
      <c r="R999" s="203"/>
      <c r="S999" s="203"/>
      <c r="T999" s="203"/>
      <c r="U999" s="203"/>
      <c r="V999" s="203"/>
      <c r="W999" s="203"/>
      <c r="X999" s="204" t="str">
        <f>IFERROR(ROUND(X997*0.01,2),"")</f>
        <v/>
      </c>
      <c r="Y999" s="204"/>
      <c r="Z999" s="204"/>
      <c r="AA999" s="204"/>
      <c r="AB999" s="204"/>
    </row>
    <row r="1000" spans="1:28" ht="18" customHeight="1" x14ac:dyDescent="0.2">
      <c r="A1000" s="203" t="s">
        <v>33</v>
      </c>
      <c r="B1000" s="203"/>
      <c r="C1000" s="203"/>
      <c r="D1000" s="203"/>
      <c r="E1000" s="203"/>
      <c r="F1000" s="203"/>
      <c r="G1000" s="203"/>
      <c r="H1000" s="203"/>
      <c r="I1000" s="203"/>
      <c r="J1000" s="203"/>
      <c r="K1000" s="203"/>
      <c r="L1000" s="203"/>
      <c r="M1000" s="203"/>
      <c r="N1000" s="203"/>
      <c r="O1000" s="203"/>
      <c r="P1000" s="203"/>
      <c r="Q1000" s="203"/>
      <c r="R1000" s="203"/>
      <c r="S1000" s="203"/>
      <c r="T1000" s="203"/>
      <c r="U1000" s="203"/>
      <c r="V1000" s="203"/>
      <c r="W1000" s="203"/>
      <c r="X1000" s="204" t="str">
        <f>IF(SUM(X997:AB999)=0,"",SUM(X997:AB999))</f>
        <v/>
      </c>
      <c r="Y1000" s="204"/>
      <c r="Z1000" s="204"/>
      <c r="AA1000" s="204"/>
      <c r="AB1000" s="204"/>
    </row>
    <row r="1001" spans="1:28" ht="18" customHeight="1" x14ac:dyDescent="0.2">
      <c r="A1001" s="67"/>
      <c r="B1001" s="67"/>
      <c r="C1001" s="67"/>
      <c r="D1001" s="67"/>
      <c r="E1001" s="67"/>
      <c r="F1001" s="67"/>
      <c r="G1001" s="67"/>
      <c r="H1001" s="67"/>
      <c r="I1001" s="67"/>
      <c r="J1001" s="67"/>
      <c r="K1001" s="67"/>
      <c r="L1001" s="67"/>
      <c r="M1001" s="67"/>
      <c r="N1001" s="94"/>
      <c r="O1001" s="89"/>
      <c r="P1001" s="89"/>
      <c r="Q1001" s="89"/>
      <c r="R1001" s="89"/>
      <c r="S1001" s="95"/>
      <c r="T1001" s="95"/>
      <c r="U1001" s="95"/>
      <c r="V1001" s="95"/>
      <c r="W1001" s="95"/>
      <c r="X1001" s="95"/>
      <c r="Y1001" s="95"/>
      <c r="Z1001" s="95"/>
      <c r="AA1001" s="90"/>
      <c r="AB1001" s="90"/>
    </row>
    <row r="1002" spans="1:28" ht="18" customHeight="1" x14ac:dyDescent="0.2">
      <c r="A1002" s="92" t="s">
        <v>71</v>
      </c>
      <c r="B1002" s="82"/>
      <c r="C1002" s="82"/>
      <c r="D1002" s="82"/>
      <c r="E1002" s="82"/>
      <c r="F1002" s="82"/>
      <c r="G1002" s="82"/>
      <c r="H1002" s="82"/>
      <c r="I1002" s="82"/>
      <c r="J1002" s="82"/>
      <c r="K1002" s="82"/>
      <c r="L1002" s="82"/>
      <c r="M1002" s="82"/>
      <c r="N1002" s="82"/>
      <c r="O1002" s="82"/>
      <c r="P1002" s="82"/>
      <c r="R1002" s="82"/>
      <c r="T1002" s="82"/>
      <c r="V1002" s="82"/>
      <c r="W1002" s="82"/>
      <c r="X1002" s="82"/>
      <c r="Y1002" s="82"/>
      <c r="Z1002" s="82"/>
      <c r="AA1002" s="82"/>
      <c r="AB1002" s="93" t="s">
        <v>72</v>
      </c>
    </row>
    <row r="1003" spans="1:28" ht="18" customHeight="1" x14ac:dyDescent="0.2">
      <c r="A1003" s="82"/>
      <c r="B1003" s="82"/>
      <c r="C1003" s="82"/>
      <c r="D1003" s="82"/>
      <c r="E1003" s="82"/>
      <c r="F1003" s="82"/>
      <c r="G1003" s="82"/>
      <c r="H1003" s="82"/>
      <c r="I1003" s="82"/>
      <c r="J1003" s="82"/>
      <c r="K1003" s="82"/>
      <c r="L1003" s="82"/>
      <c r="M1003" s="82"/>
      <c r="N1003" s="82"/>
      <c r="O1003" s="82"/>
      <c r="P1003" s="82"/>
      <c r="Q1003" s="82"/>
      <c r="R1003" s="82"/>
      <c r="T1003" s="82"/>
      <c r="V1003" s="82"/>
      <c r="W1003" s="82"/>
      <c r="X1003" s="82"/>
      <c r="Y1003" s="82"/>
      <c r="Z1003" s="82"/>
      <c r="AA1003" s="82"/>
      <c r="AB1003" s="82"/>
    </row>
    <row r="1004" spans="1:28" ht="18" customHeight="1" x14ac:dyDescent="0.2">
      <c r="A1004" s="208">
        <f>Finanzierungsplan!$N$48</f>
        <v>2027</v>
      </c>
      <c r="B1004" s="208"/>
    </row>
    <row r="1005" spans="1:28" ht="18" customHeight="1" x14ac:dyDescent="0.2">
      <c r="A1005" s="209" t="s">
        <v>48</v>
      </c>
      <c r="B1005" s="209"/>
      <c r="C1005" s="209"/>
      <c r="D1005" s="209"/>
      <c r="E1005" s="209"/>
      <c r="F1005" s="210" t="s">
        <v>81</v>
      </c>
      <c r="G1005" s="210"/>
      <c r="H1005" s="210"/>
      <c r="I1005" s="210"/>
      <c r="J1005" s="210"/>
      <c r="K1005" s="210" t="s">
        <v>69</v>
      </c>
      <c r="L1005" s="210"/>
      <c r="M1005" s="210"/>
      <c r="N1005" s="210"/>
      <c r="O1005" s="210"/>
      <c r="P1005" s="210"/>
      <c r="Q1005" s="210"/>
      <c r="R1005" s="210"/>
      <c r="S1005" s="210" t="s">
        <v>70</v>
      </c>
      <c r="T1005" s="210"/>
      <c r="U1005" s="210"/>
      <c r="V1005" s="210"/>
      <c r="W1005" s="210"/>
      <c r="X1005" s="210" t="s">
        <v>115</v>
      </c>
      <c r="Y1005" s="210"/>
      <c r="Z1005" s="210"/>
      <c r="AA1005" s="210"/>
      <c r="AB1005" s="210"/>
    </row>
    <row r="1006" spans="1:28" ht="18" customHeight="1" x14ac:dyDescent="0.2">
      <c r="A1006" s="209"/>
      <c r="B1006" s="209"/>
      <c r="C1006" s="209"/>
      <c r="D1006" s="209"/>
      <c r="E1006" s="209"/>
      <c r="F1006" s="210"/>
      <c r="G1006" s="210"/>
      <c r="H1006" s="210"/>
      <c r="I1006" s="210"/>
      <c r="J1006" s="210"/>
      <c r="K1006" s="210"/>
      <c r="L1006" s="210"/>
      <c r="M1006" s="210"/>
      <c r="N1006" s="210"/>
      <c r="O1006" s="210"/>
      <c r="P1006" s="210"/>
      <c r="Q1006" s="210"/>
      <c r="R1006" s="210"/>
      <c r="S1006" s="210"/>
      <c r="T1006" s="210"/>
      <c r="U1006" s="210"/>
      <c r="V1006" s="210"/>
      <c r="W1006" s="210"/>
      <c r="X1006" s="210"/>
      <c r="Y1006" s="210"/>
      <c r="Z1006" s="210"/>
      <c r="AA1006" s="210"/>
      <c r="AB1006" s="210"/>
    </row>
    <row r="1007" spans="1:28" ht="18" customHeight="1" x14ac:dyDescent="0.2">
      <c r="A1007" s="206" t="s">
        <v>54</v>
      </c>
      <c r="B1007" s="206"/>
      <c r="C1007" s="206"/>
      <c r="D1007" s="206"/>
      <c r="E1007" s="206"/>
      <c r="F1007" s="207"/>
      <c r="G1007" s="207"/>
      <c r="H1007" s="207"/>
      <c r="I1007" s="207"/>
      <c r="J1007" s="207"/>
      <c r="K1007" s="207"/>
      <c r="L1007" s="207"/>
      <c r="M1007" s="207"/>
      <c r="N1007" s="207"/>
      <c r="O1007" s="207"/>
      <c r="P1007" s="207"/>
      <c r="Q1007" s="207"/>
      <c r="R1007" s="207"/>
      <c r="S1007" s="207"/>
      <c r="T1007" s="207"/>
      <c r="U1007" s="207"/>
      <c r="V1007" s="207"/>
      <c r="W1007" s="207"/>
      <c r="X1007" s="204" t="str">
        <f>IF(OR($M$973="",$M$965="",SUM(F1007:W1007)=0),"",IFERROR(ROUND((F1007+K1007+S1007)*$M$973/$M$965,2),""))</f>
        <v/>
      </c>
      <c r="Y1007" s="204"/>
      <c r="Z1007" s="204"/>
      <c r="AA1007" s="204"/>
      <c r="AB1007" s="204"/>
    </row>
    <row r="1008" spans="1:28" ht="18" customHeight="1" x14ac:dyDescent="0.2">
      <c r="A1008" s="206" t="s">
        <v>55</v>
      </c>
      <c r="B1008" s="206"/>
      <c r="C1008" s="206"/>
      <c r="D1008" s="206"/>
      <c r="E1008" s="206"/>
      <c r="F1008" s="207"/>
      <c r="G1008" s="207"/>
      <c r="H1008" s="207"/>
      <c r="I1008" s="207"/>
      <c r="J1008" s="207"/>
      <c r="K1008" s="207"/>
      <c r="L1008" s="207"/>
      <c r="M1008" s="207"/>
      <c r="N1008" s="207"/>
      <c r="O1008" s="207"/>
      <c r="P1008" s="207"/>
      <c r="Q1008" s="207"/>
      <c r="R1008" s="207"/>
      <c r="S1008" s="207"/>
      <c r="T1008" s="207"/>
      <c r="U1008" s="207"/>
      <c r="V1008" s="207"/>
      <c r="W1008" s="207"/>
      <c r="X1008" s="204" t="str">
        <f t="shared" ref="X1008:X1018" si="32">IF(OR($M$973="",$M$965="",SUM(F1008:W1008)=0),"",IFERROR(ROUND((F1008+K1008+S1008)*$M$973/$M$965,2),""))</f>
        <v/>
      </c>
      <c r="Y1008" s="204"/>
      <c r="Z1008" s="204"/>
      <c r="AA1008" s="204"/>
      <c r="AB1008" s="204"/>
    </row>
    <row r="1009" spans="1:28" ht="18" customHeight="1" x14ac:dyDescent="0.2">
      <c r="A1009" s="206" t="s">
        <v>56</v>
      </c>
      <c r="B1009" s="206"/>
      <c r="C1009" s="206"/>
      <c r="D1009" s="206"/>
      <c r="E1009" s="206"/>
      <c r="F1009" s="207"/>
      <c r="G1009" s="207"/>
      <c r="H1009" s="207"/>
      <c r="I1009" s="207"/>
      <c r="J1009" s="207"/>
      <c r="K1009" s="207"/>
      <c r="L1009" s="207"/>
      <c r="M1009" s="207"/>
      <c r="N1009" s="207"/>
      <c r="O1009" s="207"/>
      <c r="P1009" s="207"/>
      <c r="Q1009" s="207"/>
      <c r="R1009" s="207"/>
      <c r="S1009" s="207"/>
      <c r="T1009" s="207"/>
      <c r="U1009" s="207"/>
      <c r="V1009" s="207"/>
      <c r="W1009" s="207"/>
      <c r="X1009" s="204" t="str">
        <f t="shared" si="32"/>
        <v/>
      </c>
      <c r="Y1009" s="204"/>
      <c r="Z1009" s="204"/>
      <c r="AA1009" s="204"/>
      <c r="AB1009" s="204"/>
    </row>
    <row r="1010" spans="1:28" ht="18" customHeight="1" x14ac:dyDescent="0.2">
      <c r="A1010" s="206" t="s">
        <v>57</v>
      </c>
      <c r="B1010" s="206"/>
      <c r="C1010" s="206"/>
      <c r="D1010" s="206"/>
      <c r="E1010" s="206"/>
      <c r="F1010" s="207"/>
      <c r="G1010" s="207"/>
      <c r="H1010" s="207"/>
      <c r="I1010" s="207"/>
      <c r="J1010" s="207"/>
      <c r="K1010" s="207"/>
      <c r="L1010" s="207"/>
      <c r="M1010" s="207"/>
      <c r="N1010" s="207"/>
      <c r="O1010" s="207"/>
      <c r="P1010" s="207"/>
      <c r="Q1010" s="207"/>
      <c r="R1010" s="207"/>
      <c r="S1010" s="207"/>
      <c r="T1010" s="207"/>
      <c r="U1010" s="207"/>
      <c r="V1010" s="207"/>
      <c r="W1010" s="207"/>
      <c r="X1010" s="204" t="str">
        <f t="shared" si="32"/>
        <v/>
      </c>
      <c r="Y1010" s="204"/>
      <c r="Z1010" s="204"/>
      <c r="AA1010" s="204"/>
      <c r="AB1010" s="204"/>
    </row>
    <row r="1011" spans="1:28" ht="18" customHeight="1" x14ac:dyDescent="0.2">
      <c r="A1011" s="206" t="s">
        <v>58</v>
      </c>
      <c r="B1011" s="206"/>
      <c r="C1011" s="206"/>
      <c r="D1011" s="206"/>
      <c r="E1011" s="206"/>
      <c r="F1011" s="207"/>
      <c r="G1011" s="207"/>
      <c r="H1011" s="207"/>
      <c r="I1011" s="207"/>
      <c r="J1011" s="207"/>
      <c r="K1011" s="207"/>
      <c r="L1011" s="207"/>
      <c r="M1011" s="207"/>
      <c r="N1011" s="207"/>
      <c r="O1011" s="207"/>
      <c r="P1011" s="207"/>
      <c r="Q1011" s="207"/>
      <c r="R1011" s="207"/>
      <c r="S1011" s="207"/>
      <c r="T1011" s="207"/>
      <c r="U1011" s="207"/>
      <c r="V1011" s="207"/>
      <c r="W1011" s="207"/>
      <c r="X1011" s="204" t="str">
        <f t="shared" si="32"/>
        <v/>
      </c>
      <c r="Y1011" s="204"/>
      <c r="Z1011" s="204"/>
      <c r="AA1011" s="204"/>
      <c r="AB1011" s="204"/>
    </row>
    <row r="1012" spans="1:28" ht="18" customHeight="1" x14ac:dyDescent="0.2">
      <c r="A1012" s="206" t="s">
        <v>59</v>
      </c>
      <c r="B1012" s="206"/>
      <c r="C1012" s="206"/>
      <c r="D1012" s="206"/>
      <c r="E1012" s="206"/>
      <c r="F1012" s="207"/>
      <c r="G1012" s="207"/>
      <c r="H1012" s="207"/>
      <c r="I1012" s="207"/>
      <c r="J1012" s="207"/>
      <c r="K1012" s="207"/>
      <c r="L1012" s="207"/>
      <c r="M1012" s="207"/>
      <c r="N1012" s="207"/>
      <c r="O1012" s="207"/>
      <c r="P1012" s="207"/>
      <c r="Q1012" s="207"/>
      <c r="R1012" s="207"/>
      <c r="S1012" s="207"/>
      <c r="T1012" s="207"/>
      <c r="U1012" s="207"/>
      <c r="V1012" s="207"/>
      <c r="W1012" s="207"/>
      <c r="X1012" s="204" t="str">
        <f t="shared" si="32"/>
        <v/>
      </c>
      <c r="Y1012" s="204"/>
      <c r="Z1012" s="204"/>
      <c r="AA1012" s="204"/>
      <c r="AB1012" s="204"/>
    </row>
    <row r="1013" spans="1:28" ht="18" customHeight="1" x14ac:dyDescent="0.2">
      <c r="A1013" s="206" t="s">
        <v>60</v>
      </c>
      <c r="B1013" s="206"/>
      <c r="C1013" s="206"/>
      <c r="D1013" s="206"/>
      <c r="E1013" s="206"/>
      <c r="F1013" s="207"/>
      <c r="G1013" s="207"/>
      <c r="H1013" s="207"/>
      <c r="I1013" s="207"/>
      <c r="J1013" s="207"/>
      <c r="K1013" s="207"/>
      <c r="L1013" s="207"/>
      <c r="M1013" s="207"/>
      <c r="N1013" s="207"/>
      <c r="O1013" s="207"/>
      <c r="P1013" s="207"/>
      <c r="Q1013" s="207"/>
      <c r="R1013" s="207"/>
      <c r="S1013" s="207"/>
      <c r="T1013" s="207"/>
      <c r="U1013" s="207"/>
      <c r="V1013" s="207"/>
      <c r="W1013" s="207"/>
      <c r="X1013" s="204" t="str">
        <f t="shared" si="32"/>
        <v/>
      </c>
      <c r="Y1013" s="204"/>
      <c r="Z1013" s="204"/>
      <c r="AA1013" s="204"/>
      <c r="AB1013" s="204"/>
    </row>
    <row r="1014" spans="1:28" ht="18" customHeight="1" x14ac:dyDescent="0.2">
      <c r="A1014" s="206" t="s">
        <v>61</v>
      </c>
      <c r="B1014" s="206"/>
      <c r="C1014" s="206"/>
      <c r="D1014" s="206"/>
      <c r="E1014" s="206"/>
      <c r="F1014" s="207"/>
      <c r="G1014" s="207"/>
      <c r="H1014" s="207"/>
      <c r="I1014" s="207"/>
      <c r="J1014" s="207"/>
      <c r="K1014" s="207"/>
      <c r="L1014" s="207"/>
      <c r="M1014" s="207"/>
      <c r="N1014" s="207"/>
      <c r="O1014" s="207"/>
      <c r="P1014" s="207"/>
      <c r="Q1014" s="207"/>
      <c r="R1014" s="207"/>
      <c r="S1014" s="207"/>
      <c r="T1014" s="207"/>
      <c r="U1014" s="207"/>
      <c r="V1014" s="207"/>
      <c r="W1014" s="207"/>
      <c r="X1014" s="204" t="str">
        <f t="shared" si="32"/>
        <v/>
      </c>
      <c r="Y1014" s="204"/>
      <c r="Z1014" s="204"/>
      <c r="AA1014" s="204"/>
      <c r="AB1014" s="204"/>
    </row>
    <row r="1015" spans="1:28" ht="18" customHeight="1" x14ac:dyDescent="0.2">
      <c r="A1015" s="206" t="s">
        <v>62</v>
      </c>
      <c r="B1015" s="206"/>
      <c r="C1015" s="206"/>
      <c r="D1015" s="206"/>
      <c r="E1015" s="206"/>
      <c r="F1015" s="207"/>
      <c r="G1015" s="207"/>
      <c r="H1015" s="207"/>
      <c r="I1015" s="207"/>
      <c r="J1015" s="207"/>
      <c r="K1015" s="207"/>
      <c r="L1015" s="207"/>
      <c r="M1015" s="207"/>
      <c r="N1015" s="207"/>
      <c r="O1015" s="207"/>
      <c r="P1015" s="207"/>
      <c r="Q1015" s="207"/>
      <c r="R1015" s="207"/>
      <c r="S1015" s="207"/>
      <c r="T1015" s="207"/>
      <c r="U1015" s="207"/>
      <c r="V1015" s="207"/>
      <c r="W1015" s="207"/>
      <c r="X1015" s="204" t="str">
        <f t="shared" si="32"/>
        <v/>
      </c>
      <c r="Y1015" s="204"/>
      <c r="Z1015" s="204"/>
      <c r="AA1015" s="204"/>
      <c r="AB1015" s="204"/>
    </row>
    <row r="1016" spans="1:28" ht="18" customHeight="1" x14ac:dyDescent="0.2">
      <c r="A1016" s="206" t="s">
        <v>63</v>
      </c>
      <c r="B1016" s="206"/>
      <c r="C1016" s="206"/>
      <c r="D1016" s="206"/>
      <c r="E1016" s="206"/>
      <c r="F1016" s="207"/>
      <c r="G1016" s="207"/>
      <c r="H1016" s="207"/>
      <c r="I1016" s="207"/>
      <c r="J1016" s="207"/>
      <c r="K1016" s="207"/>
      <c r="L1016" s="207"/>
      <c r="M1016" s="207"/>
      <c r="N1016" s="207"/>
      <c r="O1016" s="207"/>
      <c r="P1016" s="207"/>
      <c r="Q1016" s="207"/>
      <c r="R1016" s="207"/>
      <c r="S1016" s="207"/>
      <c r="T1016" s="207"/>
      <c r="U1016" s="207"/>
      <c r="V1016" s="207"/>
      <c r="W1016" s="207"/>
      <c r="X1016" s="204" t="str">
        <f t="shared" si="32"/>
        <v/>
      </c>
      <c r="Y1016" s="204"/>
      <c r="Z1016" s="204"/>
      <c r="AA1016" s="204"/>
      <c r="AB1016" s="204"/>
    </row>
    <row r="1017" spans="1:28" ht="18" customHeight="1" x14ac:dyDescent="0.2">
      <c r="A1017" s="206" t="s">
        <v>64</v>
      </c>
      <c r="B1017" s="206"/>
      <c r="C1017" s="206"/>
      <c r="D1017" s="206"/>
      <c r="E1017" s="206"/>
      <c r="F1017" s="207"/>
      <c r="G1017" s="207"/>
      <c r="H1017" s="207"/>
      <c r="I1017" s="207"/>
      <c r="J1017" s="207"/>
      <c r="K1017" s="207"/>
      <c r="L1017" s="207"/>
      <c r="M1017" s="207"/>
      <c r="N1017" s="207"/>
      <c r="O1017" s="207"/>
      <c r="P1017" s="207"/>
      <c r="Q1017" s="207"/>
      <c r="R1017" s="207"/>
      <c r="S1017" s="207"/>
      <c r="T1017" s="207"/>
      <c r="U1017" s="207"/>
      <c r="V1017" s="207"/>
      <c r="W1017" s="207"/>
      <c r="X1017" s="204" t="str">
        <f t="shared" si="32"/>
        <v/>
      </c>
      <c r="Y1017" s="204"/>
      <c r="Z1017" s="204"/>
      <c r="AA1017" s="204"/>
      <c r="AB1017" s="204"/>
    </row>
    <row r="1018" spans="1:28" ht="18" customHeight="1" x14ac:dyDescent="0.2">
      <c r="A1018" s="206" t="s">
        <v>65</v>
      </c>
      <c r="B1018" s="206"/>
      <c r="C1018" s="206"/>
      <c r="D1018" s="206"/>
      <c r="E1018" s="206"/>
      <c r="F1018" s="207"/>
      <c r="G1018" s="207"/>
      <c r="H1018" s="207"/>
      <c r="I1018" s="207"/>
      <c r="J1018" s="207"/>
      <c r="K1018" s="207"/>
      <c r="L1018" s="207"/>
      <c r="M1018" s="207"/>
      <c r="N1018" s="207"/>
      <c r="O1018" s="207"/>
      <c r="P1018" s="207"/>
      <c r="Q1018" s="207"/>
      <c r="R1018" s="207"/>
      <c r="S1018" s="207"/>
      <c r="T1018" s="207"/>
      <c r="U1018" s="207"/>
      <c r="V1018" s="207"/>
      <c r="W1018" s="207"/>
      <c r="X1018" s="204" t="str">
        <f t="shared" si="32"/>
        <v/>
      </c>
      <c r="Y1018" s="204"/>
      <c r="Z1018" s="204"/>
      <c r="AA1018" s="204"/>
      <c r="AB1018" s="204"/>
    </row>
    <row r="1019" spans="1:28" ht="18" customHeight="1" x14ac:dyDescent="0.2">
      <c r="A1019" s="203" t="s">
        <v>66</v>
      </c>
      <c r="B1019" s="203"/>
      <c r="C1019" s="203"/>
      <c r="D1019" s="203"/>
      <c r="E1019" s="203"/>
      <c r="F1019" s="203"/>
      <c r="G1019" s="203"/>
      <c r="H1019" s="203"/>
      <c r="I1019" s="203"/>
      <c r="J1019" s="203"/>
      <c r="K1019" s="203"/>
      <c r="L1019" s="203"/>
      <c r="M1019" s="203"/>
      <c r="N1019" s="203"/>
      <c r="O1019" s="203"/>
      <c r="P1019" s="203"/>
      <c r="Q1019" s="203"/>
      <c r="R1019" s="203"/>
      <c r="S1019" s="203"/>
      <c r="T1019" s="203"/>
      <c r="U1019" s="203"/>
      <c r="V1019" s="203"/>
      <c r="W1019" s="203"/>
      <c r="X1019" s="204" t="str">
        <f>IF(SUM(X1007:AB1018)=0,"",SUM(X1007:AB1018))</f>
        <v/>
      </c>
      <c r="Y1019" s="204"/>
      <c r="Z1019" s="204"/>
      <c r="AA1019" s="204"/>
      <c r="AB1019" s="204"/>
    </row>
    <row r="1020" spans="1:28" ht="18" customHeight="1" x14ac:dyDescent="0.2">
      <c r="A1020" s="203" t="s">
        <v>87</v>
      </c>
      <c r="B1020" s="203"/>
      <c r="C1020" s="203"/>
      <c r="D1020" s="203"/>
      <c r="E1020" s="203"/>
      <c r="F1020" s="203"/>
      <c r="G1020" s="203"/>
      <c r="H1020" s="203"/>
      <c r="I1020" s="203"/>
      <c r="J1020" s="203"/>
      <c r="K1020" s="203"/>
      <c r="L1020" s="203"/>
      <c r="M1020" s="203"/>
      <c r="N1020" s="203"/>
      <c r="O1020" s="203"/>
      <c r="P1020" s="203"/>
      <c r="Q1020" s="203"/>
      <c r="R1020" s="203"/>
      <c r="S1020" s="203"/>
      <c r="T1020" s="203"/>
      <c r="U1020" s="203"/>
      <c r="V1020" s="203"/>
      <c r="W1020" s="203"/>
      <c r="X1020" s="204" t="str">
        <f>IFERROR(ROUND(X1019*0.22,2),"")</f>
        <v/>
      </c>
      <c r="Y1020" s="204"/>
      <c r="Z1020" s="204"/>
      <c r="AA1020" s="204"/>
      <c r="AB1020" s="204"/>
    </row>
    <row r="1021" spans="1:28" ht="18" customHeight="1" x14ac:dyDescent="0.2">
      <c r="A1021" s="203" t="s">
        <v>67</v>
      </c>
      <c r="B1021" s="203"/>
      <c r="C1021" s="203"/>
      <c r="D1021" s="203"/>
      <c r="E1021" s="203"/>
      <c r="F1021" s="203"/>
      <c r="G1021" s="203"/>
      <c r="H1021" s="203"/>
      <c r="I1021" s="203"/>
      <c r="J1021" s="203"/>
      <c r="K1021" s="203"/>
      <c r="L1021" s="203"/>
      <c r="M1021" s="203"/>
      <c r="N1021" s="203"/>
      <c r="O1021" s="203"/>
      <c r="P1021" s="203"/>
      <c r="Q1021" s="203"/>
      <c r="R1021" s="203"/>
      <c r="S1021" s="203"/>
      <c r="T1021" s="203"/>
      <c r="U1021" s="203"/>
      <c r="V1021" s="203"/>
      <c r="W1021" s="203"/>
      <c r="X1021" s="204" t="str">
        <f>IFERROR(ROUND(X1019*0.01,2),"")</f>
        <v/>
      </c>
      <c r="Y1021" s="204"/>
      <c r="Z1021" s="204"/>
      <c r="AA1021" s="204"/>
      <c r="AB1021" s="204"/>
    </row>
    <row r="1022" spans="1:28" ht="18" customHeight="1" x14ac:dyDescent="0.2">
      <c r="A1022" s="203" t="s">
        <v>33</v>
      </c>
      <c r="B1022" s="203"/>
      <c r="C1022" s="203"/>
      <c r="D1022" s="203"/>
      <c r="E1022" s="203"/>
      <c r="F1022" s="203"/>
      <c r="G1022" s="203"/>
      <c r="H1022" s="203"/>
      <c r="I1022" s="203"/>
      <c r="J1022" s="203"/>
      <c r="K1022" s="203"/>
      <c r="L1022" s="203"/>
      <c r="M1022" s="203"/>
      <c r="N1022" s="203"/>
      <c r="O1022" s="203"/>
      <c r="P1022" s="203"/>
      <c r="Q1022" s="203"/>
      <c r="R1022" s="203"/>
      <c r="S1022" s="203"/>
      <c r="T1022" s="203"/>
      <c r="U1022" s="203"/>
      <c r="V1022" s="203"/>
      <c r="W1022" s="203"/>
      <c r="X1022" s="204" t="str">
        <f>IF(SUM(X1019:AB1021)=0,"",SUM(X1019:AB1021))</f>
        <v/>
      </c>
      <c r="Y1022" s="204"/>
      <c r="Z1022" s="204"/>
      <c r="AA1022" s="204"/>
      <c r="AB1022" s="204"/>
    </row>
    <row r="1023" spans="1:28" ht="18" customHeight="1" x14ac:dyDescent="0.2">
      <c r="A1023" s="67"/>
      <c r="B1023" s="67"/>
      <c r="C1023" s="67"/>
      <c r="D1023" s="67"/>
      <c r="E1023" s="67"/>
      <c r="F1023" s="67"/>
      <c r="G1023" s="67"/>
      <c r="H1023" s="67"/>
      <c r="I1023" s="67"/>
      <c r="J1023" s="67"/>
      <c r="K1023" s="67"/>
      <c r="L1023" s="67"/>
      <c r="M1023" s="67"/>
      <c r="N1023" s="94"/>
      <c r="O1023" s="89"/>
      <c r="P1023" s="89"/>
      <c r="Q1023" s="89"/>
      <c r="R1023" s="89"/>
      <c r="S1023" s="95"/>
      <c r="T1023" s="95"/>
      <c r="U1023" s="95"/>
      <c r="V1023" s="95"/>
      <c r="W1023" s="95"/>
      <c r="X1023" s="95"/>
      <c r="Y1023" s="95"/>
      <c r="Z1023" s="95"/>
      <c r="AA1023" s="90"/>
      <c r="AB1023" s="90"/>
    </row>
    <row r="1024" spans="1:28" ht="18" customHeight="1" x14ac:dyDescent="0.2">
      <c r="A1024" s="92" t="s">
        <v>71</v>
      </c>
      <c r="B1024" s="82"/>
      <c r="C1024" s="82"/>
      <c r="D1024" s="82"/>
      <c r="E1024" s="82"/>
      <c r="F1024" s="82"/>
      <c r="G1024" s="82"/>
      <c r="H1024" s="82"/>
      <c r="I1024" s="82"/>
      <c r="J1024" s="82"/>
      <c r="K1024" s="82"/>
      <c r="L1024" s="82"/>
      <c r="M1024" s="82"/>
      <c r="N1024" s="82"/>
      <c r="O1024" s="82"/>
      <c r="P1024" s="82"/>
      <c r="R1024" s="82"/>
      <c r="T1024" s="82"/>
      <c r="V1024" s="82"/>
      <c r="W1024" s="82"/>
      <c r="X1024" s="82"/>
      <c r="Y1024" s="82"/>
      <c r="Z1024" s="82"/>
      <c r="AA1024" s="82"/>
      <c r="AB1024" s="93" t="s">
        <v>72</v>
      </c>
    </row>
    <row r="1025" spans="1:28" ht="18" customHeight="1" x14ac:dyDescent="0.2">
      <c r="A1025" s="82"/>
      <c r="B1025" s="82"/>
      <c r="C1025" s="82"/>
      <c r="D1025" s="82"/>
      <c r="E1025" s="82"/>
      <c r="F1025" s="82"/>
      <c r="G1025" s="82"/>
      <c r="H1025" s="82"/>
      <c r="I1025" s="82"/>
      <c r="J1025" s="82"/>
      <c r="K1025" s="82"/>
      <c r="L1025" s="82"/>
      <c r="M1025" s="82"/>
      <c r="N1025" s="82"/>
      <c r="O1025" s="82"/>
      <c r="P1025" s="82"/>
      <c r="Q1025" s="82"/>
      <c r="R1025" s="82"/>
      <c r="T1025" s="82"/>
      <c r="V1025" s="82"/>
      <c r="W1025" s="82"/>
      <c r="X1025" s="82"/>
      <c r="Y1025" s="82"/>
      <c r="Z1025" s="82"/>
      <c r="AA1025" s="82"/>
      <c r="AB1025" s="82"/>
    </row>
    <row r="1026" spans="1:28" ht="18" customHeight="1" x14ac:dyDescent="0.2">
      <c r="A1026" s="208">
        <f>Finanzierungsplan!$S$48</f>
        <v>2028</v>
      </c>
      <c r="B1026" s="208"/>
    </row>
    <row r="1027" spans="1:28" ht="18" customHeight="1" x14ac:dyDescent="0.2">
      <c r="A1027" s="209" t="s">
        <v>48</v>
      </c>
      <c r="B1027" s="209"/>
      <c r="C1027" s="209"/>
      <c r="D1027" s="209"/>
      <c r="E1027" s="209"/>
      <c r="F1027" s="210" t="s">
        <v>82</v>
      </c>
      <c r="G1027" s="210"/>
      <c r="H1027" s="210"/>
      <c r="I1027" s="210"/>
      <c r="J1027" s="210"/>
      <c r="K1027" s="210" t="s">
        <v>73</v>
      </c>
      <c r="L1027" s="210"/>
      <c r="M1027" s="210"/>
      <c r="N1027" s="210"/>
      <c r="O1027" s="210"/>
      <c r="P1027" s="210"/>
      <c r="Q1027" s="210"/>
      <c r="R1027" s="210"/>
      <c r="S1027" s="210" t="s">
        <v>74</v>
      </c>
      <c r="T1027" s="210"/>
      <c r="U1027" s="210"/>
      <c r="V1027" s="210"/>
      <c r="W1027" s="210"/>
      <c r="X1027" s="210" t="s">
        <v>115</v>
      </c>
      <c r="Y1027" s="210"/>
      <c r="Z1027" s="210"/>
      <c r="AA1027" s="210"/>
      <c r="AB1027" s="210"/>
    </row>
    <row r="1028" spans="1:28" ht="18" customHeight="1" x14ac:dyDescent="0.2">
      <c r="A1028" s="209"/>
      <c r="B1028" s="209"/>
      <c r="C1028" s="209"/>
      <c r="D1028" s="209"/>
      <c r="E1028" s="209"/>
      <c r="F1028" s="210"/>
      <c r="G1028" s="210"/>
      <c r="H1028" s="210"/>
      <c r="I1028" s="210"/>
      <c r="J1028" s="210"/>
      <c r="K1028" s="210"/>
      <c r="L1028" s="210"/>
      <c r="M1028" s="210"/>
      <c r="N1028" s="210"/>
      <c r="O1028" s="210"/>
      <c r="P1028" s="210"/>
      <c r="Q1028" s="210"/>
      <c r="R1028" s="210"/>
      <c r="S1028" s="210"/>
      <c r="T1028" s="210"/>
      <c r="U1028" s="210"/>
      <c r="V1028" s="210"/>
      <c r="W1028" s="210"/>
      <c r="X1028" s="210"/>
      <c r="Y1028" s="210"/>
      <c r="Z1028" s="210"/>
      <c r="AA1028" s="210"/>
      <c r="AB1028" s="210"/>
    </row>
    <row r="1029" spans="1:28" ht="18" customHeight="1" x14ac:dyDescent="0.2">
      <c r="A1029" s="206" t="s">
        <v>54</v>
      </c>
      <c r="B1029" s="206"/>
      <c r="C1029" s="206"/>
      <c r="D1029" s="206"/>
      <c r="E1029" s="206"/>
      <c r="F1029" s="207"/>
      <c r="G1029" s="207"/>
      <c r="H1029" s="207"/>
      <c r="I1029" s="207"/>
      <c r="J1029" s="207"/>
      <c r="K1029" s="207"/>
      <c r="L1029" s="207"/>
      <c r="M1029" s="207"/>
      <c r="N1029" s="207"/>
      <c r="O1029" s="207"/>
      <c r="P1029" s="207"/>
      <c r="Q1029" s="207"/>
      <c r="R1029" s="207"/>
      <c r="S1029" s="207"/>
      <c r="T1029" s="207"/>
      <c r="U1029" s="207"/>
      <c r="V1029" s="207"/>
      <c r="W1029" s="207"/>
      <c r="X1029" s="204" t="str">
        <f>IF(OR($M$973="",$M$965="",SUM(F1029:W1029)=0),"",IFERROR(ROUND((F1029+K1029+S1029)*$M$973/$M$965,2),""))</f>
        <v/>
      </c>
      <c r="Y1029" s="204"/>
      <c r="Z1029" s="204"/>
      <c r="AA1029" s="204"/>
      <c r="AB1029" s="204"/>
    </row>
    <row r="1030" spans="1:28" ht="18" customHeight="1" x14ac:dyDescent="0.2">
      <c r="A1030" s="206" t="s">
        <v>55</v>
      </c>
      <c r="B1030" s="206"/>
      <c r="C1030" s="206"/>
      <c r="D1030" s="206"/>
      <c r="E1030" s="206"/>
      <c r="F1030" s="207"/>
      <c r="G1030" s="207"/>
      <c r="H1030" s="207"/>
      <c r="I1030" s="207"/>
      <c r="J1030" s="207"/>
      <c r="K1030" s="207"/>
      <c r="L1030" s="207"/>
      <c r="M1030" s="207"/>
      <c r="N1030" s="207"/>
      <c r="O1030" s="207"/>
      <c r="P1030" s="207"/>
      <c r="Q1030" s="207"/>
      <c r="R1030" s="207"/>
      <c r="S1030" s="207"/>
      <c r="T1030" s="207"/>
      <c r="U1030" s="207"/>
      <c r="V1030" s="207"/>
      <c r="W1030" s="207"/>
      <c r="X1030" s="204" t="str">
        <f t="shared" ref="X1030:X1040" si="33">IF(OR($M$973="",$M$965="",SUM(F1030:W1030)=0),"",IFERROR(ROUND((F1030+K1030+S1030)*$M$973/$M$965,2),""))</f>
        <v/>
      </c>
      <c r="Y1030" s="204"/>
      <c r="Z1030" s="204"/>
      <c r="AA1030" s="204"/>
      <c r="AB1030" s="204"/>
    </row>
    <row r="1031" spans="1:28" ht="18" customHeight="1" x14ac:dyDescent="0.2">
      <c r="A1031" s="206" t="s">
        <v>56</v>
      </c>
      <c r="B1031" s="206"/>
      <c r="C1031" s="206"/>
      <c r="D1031" s="206"/>
      <c r="E1031" s="206"/>
      <c r="F1031" s="207"/>
      <c r="G1031" s="207"/>
      <c r="H1031" s="207"/>
      <c r="I1031" s="207"/>
      <c r="J1031" s="207"/>
      <c r="K1031" s="207"/>
      <c r="L1031" s="207"/>
      <c r="M1031" s="207"/>
      <c r="N1031" s="207"/>
      <c r="O1031" s="207"/>
      <c r="P1031" s="207"/>
      <c r="Q1031" s="207"/>
      <c r="R1031" s="207"/>
      <c r="S1031" s="207"/>
      <c r="T1031" s="207"/>
      <c r="U1031" s="207"/>
      <c r="V1031" s="207"/>
      <c r="W1031" s="207"/>
      <c r="X1031" s="204" t="str">
        <f t="shared" si="33"/>
        <v/>
      </c>
      <c r="Y1031" s="204"/>
      <c r="Z1031" s="204"/>
      <c r="AA1031" s="204"/>
      <c r="AB1031" s="204"/>
    </row>
    <row r="1032" spans="1:28" ht="18" customHeight="1" x14ac:dyDescent="0.2">
      <c r="A1032" s="206" t="s">
        <v>57</v>
      </c>
      <c r="B1032" s="206"/>
      <c r="C1032" s="206"/>
      <c r="D1032" s="206"/>
      <c r="E1032" s="206"/>
      <c r="F1032" s="207"/>
      <c r="G1032" s="207"/>
      <c r="H1032" s="207"/>
      <c r="I1032" s="207"/>
      <c r="J1032" s="207"/>
      <c r="K1032" s="207"/>
      <c r="L1032" s="207"/>
      <c r="M1032" s="207"/>
      <c r="N1032" s="207"/>
      <c r="O1032" s="207"/>
      <c r="P1032" s="207"/>
      <c r="Q1032" s="207"/>
      <c r="R1032" s="207"/>
      <c r="S1032" s="207"/>
      <c r="T1032" s="207"/>
      <c r="U1032" s="207"/>
      <c r="V1032" s="207"/>
      <c r="W1032" s="207"/>
      <c r="X1032" s="204" t="str">
        <f t="shared" si="33"/>
        <v/>
      </c>
      <c r="Y1032" s="204"/>
      <c r="Z1032" s="204"/>
      <c r="AA1032" s="204"/>
      <c r="AB1032" s="204"/>
    </row>
    <row r="1033" spans="1:28" ht="18" customHeight="1" x14ac:dyDescent="0.2">
      <c r="A1033" s="206" t="s">
        <v>58</v>
      </c>
      <c r="B1033" s="206"/>
      <c r="C1033" s="206"/>
      <c r="D1033" s="206"/>
      <c r="E1033" s="206"/>
      <c r="F1033" s="207"/>
      <c r="G1033" s="207"/>
      <c r="H1033" s="207"/>
      <c r="I1033" s="207"/>
      <c r="J1033" s="207"/>
      <c r="K1033" s="207"/>
      <c r="L1033" s="207"/>
      <c r="M1033" s="207"/>
      <c r="N1033" s="207"/>
      <c r="O1033" s="207"/>
      <c r="P1033" s="207"/>
      <c r="Q1033" s="207"/>
      <c r="R1033" s="207"/>
      <c r="S1033" s="207"/>
      <c r="T1033" s="207"/>
      <c r="U1033" s="207"/>
      <c r="V1033" s="207"/>
      <c r="W1033" s="207"/>
      <c r="X1033" s="204" t="str">
        <f t="shared" si="33"/>
        <v/>
      </c>
      <c r="Y1033" s="204"/>
      <c r="Z1033" s="204"/>
      <c r="AA1033" s="204"/>
      <c r="AB1033" s="204"/>
    </row>
    <row r="1034" spans="1:28" ht="18" customHeight="1" x14ac:dyDescent="0.2">
      <c r="A1034" s="206" t="s">
        <v>59</v>
      </c>
      <c r="B1034" s="206"/>
      <c r="C1034" s="206"/>
      <c r="D1034" s="206"/>
      <c r="E1034" s="206"/>
      <c r="F1034" s="207"/>
      <c r="G1034" s="207"/>
      <c r="H1034" s="207"/>
      <c r="I1034" s="207"/>
      <c r="J1034" s="207"/>
      <c r="K1034" s="207"/>
      <c r="L1034" s="207"/>
      <c r="M1034" s="207"/>
      <c r="N1034" s="207"/>
      <c r="O1034" s="207"/>
      <c r="P1034" s="207"/>
      <c r="Q1034" s="207"/>
      <c r="R1034" s="207"/>
      <c r="S1034" s="207"/>
      <c r="T1034" s="207"/>
      <c r="U1034" s="207"/>
      <c r="V1034" s="207"/>
      <c r="W1034" s="207"/>
      <c r="X1034" s="204" t="str">
        <f t="shared" si="33"/>
        <v/>
      </c>
      <c r="Y1034" s="204"/>
      <c r="Z1034" s="204"/>
      <c r="AA1034" s="204"/>
      <c r="AB1034" s="204"/>
    </row>
    <row r="1035" spans="1:28" ht="18" customHeight="1" x14ac:dyDescent="0.2">
      <c r="A1035" s="206" t="s">
        <v>60</v>
      </c>
      <c r="B1035" s="206"/>
      <c r="C1035" s="206"/>
      <c r="D1035" s="206"/>
      <c r="E1035" s="206"/>
      <c r="F1035" s="207"/>
      <c r="G1035" s="207"/>
      <c r="H1035" s="207"/>
      <c r="I1035" s="207"/>
      <c r="J1035" s="207"/>
      <c r="K1035" s="207"/>
      <c r="L1035" s="207"/>
      <c r="M1035" s="207"/>
      <c r="N1035" s="207"/>
      <c r="O1035" s="207"/>
      <c r="P1035" s="207"/>
      <c r="Q1035" s="207"/>
      <c r="R1035" s="207"/>
      <c r="S1035" s="207"/>
      <c r="T1035" s="207"/>
      <c r="U1035" s="207"/>
      <c r="V1035" s="207"/>
      <c r="W1035" s="207"/>
      <c r="X1035" s="204" t="str">
        <f t="shared" si="33"/>
        <v/>
      </c>
      <c r="Y1035" s="204"/>
      <c r="Z1035" s="204"/>
      <c r="AA1035" s="204"/>
      <c r="AB1035" s="204"/>
    </row>
    <row r="1036" spans="1:28" ht="18" customHeight="1" x14ac:dyDescent="0.2">
      <c r="A1036" s="206" t="s">
        <v>61</v>
      </c>
      <c r="B1036" s="206"/>
      <c r="C1036" s="206"/>
      <c r="D1036" s="206"/>
      <c r="E1036" s="206"/>
      <c r="F1036" s="207"/>
      <c r="G1036" s="207"/>
      <c r="H1036" s="207"/>
      <c r="I1036" s="207"/>
      <c r="J1036" s="207"/>
      <c r="K1036" s="207"/>
      <c r="L1036" s="207"/>
      <c r="M1036" s="207"/>
      <c r="N1036" s="207"/>
      <c r="O1036" s="207"/>
      <c r="P1036" s="207"/>
      <c r="Q1036" s="207"/>
      <c r="R1036" s="207"/>
      <c r="S1036" s="207"/>
      <c r="T1036" s="207"/>
      <c r="U1036" s="207"/>
      <c r="V1036" s="207"/>
      <c r="W1036" s="207"/>
      <c r="X1036" s="204" t="str">
        <f t="shared" si="33"/>
        <v/>
      </c>
      <c r="Y1036" s="204"/>
      <c r="Z1036" s="204"/>
      <c r="AA1036" s="204"/>
      <c r="AB1036" s="204"/>
    </row>
    <row r="1037" spans="1:28" ht="18" customHeight="1" x14ac:dyDescent="0.2">
      <c r="A1037" s="206" t="s">
        <v>62</v>
      </c>
      <c r="B1037" s="206"/>
      <c r="C1037" s="206"/>
      <c r="D1037" s="206"/>
      <c r="E1037" s="206"/>
      <c r="F1037" s="207"/>
      <c r="G1037" s="207"/>
      <c r="H1037" s="207"/>
      <c r="I1037" s="207"/>
      <c r="J1037" s="207"/>
      <c r="K1037" s="207"/>
      <c r="L1037" s="207"/>
      <c r="M1037" s="207"/>
      <c r="N1037" s="207"/>
      <c r="O1037" s="207"/>
      <c r="P1037" s="207"/>
      <c r="Q1037" s="207"/>
      <c r="R1037" s="207"/>
      <c r="S1037" s="207"/>
      <c r="T1037" s="207"/>
      <c r="U1037" s="207"/>
      <c r="V1037" s="207"/>
      <c r="W1037" s="207"/>
      <c r="X1037" s="204" t="str">
        <f t="shared" si="33"/>
        <v/>
      </c>
      <c r="Y1037" s="204"/>
      <c r="Z1037" s="204"/>
      <c r="AA1037" s="204"/>
      <c r="AB1037" s="204"/>
    </row>
    <row r="1038" spans="1:28" ht="18" customHeight="1" x14ac:dyDescent="0.2">
      <c r="A1038" s="206" t="s">
        <v>63</v>
      </c>
      <c r="B1038" s="206"/>
      <c r="C1038" s="206"/>
      <c r="D1038" s="206"/>
      <c r="E1038" s="206"/>
      <c r="F1038" s="207"/>
      <c r="G1038" s="207"/>
      <c r="H1038" s="207"/>
      <c r="I1038" s="207"/>
      <c r="J1038" s="207"/>
      <c r="K1038" s="207"/>
      <c r="L1038" s="207"/>
      <c r="M1038" s="207"/>
      <c r="N1038" s="207"/>
      <c r="O1038" s="207"/>
      <c r="P1038" s="207"/>
      <c r="Q1038" s="207"/>
      <c r="R1038" s="207"/>
      <c r="S1038" s="207"/>
      <c r="T1038" s="207"/>
      <c r="U1038" s="207"/>
      <c r="V1038" s="207"/>
      <c r="W1038" s="207"/>
      <c r="X1038" s="204" t="str">
        <f t="shared" si="33"/>
        <v/>
      </c>
      <c r="Y1038" s="204"/>
      <c r="Z1038" s="204"/>
      <c r="AA1038" s="204"/>
      <c r="AB1038" s="204"/>
    </row>
    <row r="1039" spans="1:28" ht="18" customHeight="1" x14ac:dyDescent="0.2">
      <c r="A1039" s="206" t="s">
        <v>64</v>
      </c>
      <c r="B1039" s="206"/>
      <c r="C1039" s="206"/>
      <c r="D1039" s="206"/>
      <c r="E1039" s="206"/>
      <c r="F1039" s="207"/>
      <c r="G1039" s="207"/>
      <c r="H1039" s="207"/>
      <c r="I1039" s="207"/>
      <c r="J1039" s="207"/>
      <c r="K1039" s="207"/>
      <c r="L1039" s="207"/>
      <c r="M1039" s="207"/>
      <c r="N1039" s="207"/>
      <c r="O1039" s="207"/>
      <c r="P1039" s="207"/>
      <c r="Q1039" s="207"/>
      <c r="R1039" s="207"/>
      <c r="S1039" s="207"/>
      <c r="T1039" s="207"/>
      <c r="U1039" s="207"/>
      <c r="V1039" s="207"/>
      <c r="W1039" s="207"/>
      <c r="X1039" s="204" t="str">
        <f t="shared" si="33"/>
        <v/>
      </c>
      <c r="Y1039" s="204"/>
      <c r="Z1039" s="204"/>
      <c r="AA1039" s="204"/>
      <c r="AB1039" s="204"/>
    </row>
    <row r="1040" spans="1:28" ht="18" customHeight="1" x14ac:dyDescent="0.2">
      <c r="A1040" s="206" t="s">
        <v>65</v>
      </c>
      <c r="B1040" s="206"/>
      <c r="C1040" s="206"/>
      <c r="D1040" s="206"/>
      <c r="E1040" s="206"/>
      <c r="F1040" s="207"/>
      <c r="G1040" s="207"/>
      <c r="H1040" s="207"/>
      <c r="I1040" s="207"/>
      <c r="J1040" s="207"/>
      <c r="K1040" s="207"/>
      <c r="L1040" s="207"/>
      <c r="M1040" s="207"/>
      <c r="N1040" s="207"/>
      <c r="O1040" s="207"/>
      <c r="P1040" s="207"/>
      <c r="Q1040" s="207"/>
      <c r="R1040" s="207"/>
      <c r="S1040" s="207"/>
      <c r="T1040" s="207"/>
      <c r="U1040" s="207"/>
      <c r="V1040" s="207"/>
      <c r="W1040" s="207"/>
      <c r="X1040" s="204" t="str">
        <f t="shared" si="33"/>
        <v/>
      </c>
      <c r="Y1040" s="204"/>
      <c r="Z1040" s="204"/>
      <c r="AA1040" s="204"/>
      <c r="AB1040" s="204"/>
    </row>
    <row r="1041" spans="1:30" ht="18" customHeight="1" x14ac:dyDescent="0.2">
      <c r="A1041" s="203" t="s">
        <v>66</v>
      </c>
      <c r="B1041" s="203"/>
      <c r="C1041" s="203"/>
      <c r="D1041" s="203"/>
      <c r="E1041" s="203"/>
      <c r="F1041" s="203"/>
      <c r="G1041" s="203"/>
      <c r="H1041" s="203"/>
      <c r="I1041" s="203"/>
      <c r="J1041" s="203"/>
      <c r="K1041" s="203"/>
      <c r="L1041" s="203"/>
      <c r="M1041" s="203"/>
      <c r="N1041" s="203"/>
      <c r="O1041" s="203"/>
      <c r="P1041" s="203"/>
      <c r="Q1041" s="203"/>
      <c r="R1041" s="203"/>
      <c r="S1041" s="203"/>
      <c r="T1041" s="203"/>
      <c r="U1041" s="203"/>
      <c r="V1041" s="203"/>
      <c r="W1041" s="203"/>
      <c r="X1041" s="204" t="str">
        <f>IF(SUM(X1029:AB1040)=0,"",SUM(X1029:AB1040))</f>
        <v/>
      </c>
      <c r="Y1041" s="204"/>
      <c r="Z1041" s="204"/>
      <c r="AA1041" s="204"/>
      <c r="AB1041" s="204"/>
    </row>
    <row r="1042" spans="1:30" ht="18" customHeight="1" x14ac:dyDescent="0.2">
      <c r="A1042" s="203" t="s">
        <v>87</v>
      </c>
      <c r="B1042" s="203"/>
      <c r="C1042" s="203"/>
      <c r="D1042" s="203"/>
      <c r="E1042" s="203"/>
      <c r="F1042" s="203"/>
      <c r="G1042" s="203"/>
      <c r="H1042" s="203"/>
      <c r="I1042" s="203"/>
      <c r="J1042" s="203"/>
      <c r="K1042" s="203"/>
      <c r="L1042" s="203"/>
      <c r="M1042" s="203"/>
      <c r="N1042" s="203"/>
      <c r="O1042" s="203"/>
      <c r="P1042" s="203"/>
      <c r="Q1042" s="203"/>
      <c r="R1042" s="203"/>
      <c r="S1042" s="203"/>
      <c r="T1042" s="203"/>
      <c r="U1042" s="203"/>
      <c r="V1042" s="203"/>
      <c r="W1042" s="203"/>
      <c r="X1042" s="204" t="str">
        <f>IFERROR(ROUND(X1041*0.22,2),"")</f>
        <v/>
      </c>
      <c r="Y1042" s="204"/>
      <c r="Z1042" s="204"/>
      <c r="AA1042" s="204"/>
      <c r="AB1042" s="204"/>
    </row>
    <row r="1043" spans="1:30" ht="18" customHeight="1" x14ac:dyDescent="0.2">
      <c r="A1043" s="203" t="s">
        <v>67</v>
      </c>
      <c r="B1043" s="203"/>
      <c r="C1043" s="203"/>
      <c r="D1043" s="203"/>
      <c r="E1043" s="203"/>
      <c r="F1043" s="203"/>
      <c r="G1043" s="203"/>
      <c r="H1043" s="203"/>
      <c r="I1043" s="203"/>
      <c r="J1043" s="203"/>
      <c r="K1043" s="203"/>
      <c r="L1043" s="203"/>
      <c r="M1043" s="203"/>
      <c r="N1043" s="203"/>
      <c r="O1043" s="203"/>
      <c r="P1043" s="203"/>
      <c r="Q1043" s="203"/>
      <c r="R1043" s="203"/>
      <c r="S1043" s="203"/>
      <c r="T1043" s="203"/>
      <c r="U1043" s="203"/>
      <c r="V1043" s="203"/>
      <c r="W1043" s="203"/>
      <c r="X1043" s="204" t="str">
        <f>IFERROR(ROUND(X1041*0.01,2),"")</f>
        <v/>
      </c>
      <c r="Y1043" s="204"/>
      <c r="Z1043" s="204"/>
      <c r="AA1043" s="204"/>
      <c r="AB1043" s="204"/>
    </row>
    <row r="1044" spans="1:30" ht="18" customHeight="1" x14ac:dyDescent="0.2">
      <c r="A1044" s="203" t="s">
        <v>33</v>
      </c>
      <c r="B1044" s="203"/>
      <c r="C1044" s="203"/>
      <c r="D1044" s="203"/>
      <c r="E1044" s="203"/>
      <c r="F1044" s="203"/>
      <c r="G1044" s="203"/>
      <c r="H1044" s="203"/>
      <c r="I1044" s="203"/>
      <c r="J1044" s="203"/>
      <c r="K1044" s="203"/>
      <c r="L1044" s="203"/>
      <c r="M1044" s="203"/>
      <c r="N1044" s="203"/>
      <c r="O1044" s="203"/>
      <c r="P1044" s="203"/>
      <c r="Q1044" s="203"/>
      <c r="R1044" s="203"/>
      <c r="S1044" s="203"/>
      <c r="T1044" s="203"/>
      <c r="U1044" s="203"/>
      <c r="V1044" s="203"/>
      <c r="W1044" s="203"/>
      <c r="X1044" s="204" t="str">
        <f>IF(SUM(X1041:AB1043)=0,"",SUM(X1041:AB1043))</f>
        <v/>
      </c>
      <c r="Y1044" s="204"/>
      <c r="Z1044" s="204"/>
      <c r="AA1044" s="204"/>
      <c r="AB1044" s="204"/>
    </row>
    <row r="1045" spans="1:30" ht="18" customHeight="1" x14ac:dyDescent="0.2">
      <c r="A1045" s="205" t="str">
        <f>"Gesamtsumme "&amp;Finanzierungsplan!I142&amp;" bis "&amp;Finanzierungsplan!S142</f>
        <v xml:space="preserve">Gesamtsumme  bis </v>
      </c>
      <c r="B1045" s="205"/>
      <c r="C1045" s="205"/>
      <c r="D1045" s="205"/>
      <c r="E1045" s="205"/>
      <c r="F1045" s="205"/>
      <c r="G1045" s="205"/>
      <c r="H1045" s="205"/>
      <c r="I1045" s="205"/>
      <c r="J1045" s="205"/>
      <c r="K1045" s="205"/>
      <c r="L1045" s="205"/>
      <c r="M1045" s="205"/>
      <c r="N1045" s="205"/>
      <c r="O1045" s="205"/>
      <c r="P1045" s="205"/>
      <c r="Q1045" s="205"/>
      <c r="R1045" s="205"/>
      <c r="S1045" s="205"/>
      <c r="T1045" s="205"/>
      <c r="U1045" s="205"/>
      <c r="V1045" s="205"/>
      <c r="W1045" s="205"/>
      <c r="X1045" s="204" t="str">
        <f>IF(SUM(X1044,X1022,X1000)=0,"",IFERROR(ROUND(SUM(X1044,X1022,X1000),2),""))</f>
        <v/>
      </c>
      <c r="Y1045" s="204"/>
      <c r="Z1045" s="204"/>
      <c r="AA1045" s="204"/>
      <c r="AB1045" s="204"/>
    </row>
    <row r="1046" spans="1:30" ht="18" customHeight="1" x14ac:dyDescent="0.2">
      <c r="A1046" s="92"/>
      <c r="B1046" s="82"/>
      <c r="C1046" s="82"/>
      <c r="D1046" s="82"/>
      <c r="E1046" s="82"/>
      <c r="F1046" s="82"/>
      <c r="G1046" s="82"/>
      <c r="H1046" s="82"/>
      <c r="I1046" s="82"/>
      <c r="J1046" s="82"/>
      <c r="K1046" s="82"/>
      <c r="L1046" s="82"/>
      <c r="M1046" s="82"/>
      <c r="N1046" s="82"/>
      <c r="O1046" s="82"/>
      <c r="P1046" s="82"/>
      <c r="Q1046" s="82"/>
      <c r="R1046" s="82"/>
      <c r="S1046" s="92"/>
      <c r="T1046" s="82"/>
      <c r="V1046" s="82"/>
      <c r="W1046" s="82"/>
      <c r="X1046" s="82"/>
      <c r="Y1046" s="82"/>
      <c r="Z1046" s="82"/>
      <c r="AA1046" s="82"/>
      <c r="AB1046" s="82"/>
    </row>
    <row r="1047" spans="1:30" ht="18" customHeight="1" x14ac:dyDescent="0.2">
      <c r="A1047" s="92" t="s">
        <v>75</v>
      </c>
      <c r="B1047" s="82"/>
      <c r="C1047" s="82"/>
      <c r="D1047" s="82"/>
      <c r="E1047" s="82"/>
      <c r="F1047" s="82"/>
      <c r="G1047" s="82"/>
      <c r="H1047" s="82"/>
      <c r="I1047" s="82"/>
      <c r="J1047" s="82"/>
      <c r="K1047" s="82"/>
      <c r="L1047" s="82"/>
      <c r="M1047" s="82"/>
      <c r="N1047" s="82"/>
      <c r="O1047" s="82"/>
      <c r="P1047" s="82"/>
      <c r="Q1047" s="82"/>
      <c r="R1047" s="82"/>
      <c r="T1047" s="82"/>
      <c r="V1047" s="82"/>
      <c r="W1047" s="82"/>
      <c r="X1047" s="82"/>
      <c r="Y1047" s="82"/>
      <c r="Z1047" s="82"/>
      <c r="AA1047" s="82"/>
      <c r="AB1047" s="93" t="s">
        <v>76</v>
      </c>
    </row>
    <row r="1048" spans="1:30" ht="15" customHeight="1" x14ac:dyDescent="0.2">
      <c r="A1048" s="92"/>
      <c r="B1048" s="82"/>
      <c r="C1048" s="82"/>
      <c r="D1048" s="82"/>
      <c r="E1048" s="82"/>
      <c r="F1048" s="82"/>
      <c r="G1048" s="82"/>
      <c r="H1048" s="82"/>
      <c r="I1048" s="82"/>
      <c r="J1048" s="82"/>
      <c r="K1048" s="82"/>
      <c r="L1048" s="82"/>
      <c r="M1048" s="82"/>
      <c r="N1048" s="82"/>
      <c r="O1048" s="82"/>
      <c r="P1048" s="82"/>
      <c r="Q1048" s="82"/>
      <c r="R1048" s="82"/>
      <c r="S1048" s="92"/>
      <c r="T1048" s="82"/>
      <c r="V1048" s="82"/>
      <c r="W1048" s="82"/>
      <c r="X1048" s="82"/>
      <c r="Y1048" s="82"/>
      <c r="Z1048" s="82"/>
      <c r="AA1048" s="82"/>
      <c r="AB1048" s="82"/>
      <c r="AC1048" s="82"/>
      <c r="AD1048" s="82"/>
    </row>
    <row r="1049" spans="1:30" ht="15" customHeight="1" x14ac:dyDescent="0.2">
      <c r="A1049" s="203" t="s">
        <v>145</v>
      </c>
      <c r="B1049" s="203"/>
      <c r="C1049" s="203"/>
      <c r="D1049" s="203"/>
      <c r="E1049" s="203"/>
      <c r="F1049" s="187" t="str">
        <f>IF(Gesamtübersicht!$B$8="","",Gesamtübersicht!$B$8)</f>
        <v/>
      </c>
      <c r="G1049" s="187"/>
      <c r="H1049" s="187"/>
      <c r="I1049" s="187"/>
      <c r="J1049" s="187"/>
      <c r="K1049" s="187"/>
      <c r="L1049" s="187"/>
      <c r="M1049" s="187"/>
      <c r="N1049" s="187"/>
      <c r="O1049" s="187"/>
      <c r="P1049" s="187"/>
      <c r="Q1049" s="187"/>
      <c r="R1049" s="187"/>
      <c r="S1049" s="187"/>
      <c r="T1049" s="187"/>
      <c r="U1049" s="187"/>
      <c r="V1049" s="187"/>
      <c r="W1049" s="187"/>
      <c r="X1049" s="187"/>
      <c r="Y1049" s="187"/>
      <c r="Z1049" s="187"/>
      <c r="AA1049" s="187"/>
      <c r="AB1049" s="187"/>
    </row>
    <row r="1050" spans="1:30" ht="15" customHeight="1" x14ac:dyDescent="0.2">
      <c r="A1050" s="203" t="s">
        <v>142</v>
      </c>
      <c r="B1050" s="203"/>
      <c r="C1050" s="203"/>
      <c r="D1050" s="203"/>
      <c r="E1050" s="203"/>
      <c r="F1050" s="186" t="str">
        <f>IF(Gesamtübersicht!$B$9="","",Gesamtübersicht!$B$9)</f>
        <v/>
      </c>
      <c r="G1050" s="186"/>
      <c r="H1050" s="186"/>
      <c r="I1050" s="186"/>
      <c r="J1050" s="186"/>
      <c r="K1050" s="186"/>
      <c r="L1050" s="186"/>
      <c r="M1050" s="186"/>
      <c r="N1050" s="186"/>
      <c r="O1050" s="186"/>
      <c r="P1050" s="186"/>
      <c r="Q1050" s="186"/>
      <c r="R1050" s="186"/>
      <c r="S1050" s="186"/>
      <c r="T1050" s="186"/>
      <c r="U1050" s="186"/>
      <c r="V1050" s="186"/>
      <c r="W1050" s="186"/>
      <c r="X1050" s="186"/>
      <c r="Y1050" s="186"/>
      <c r="Z1050" s="186"/>
      <c r="AA1050" s="186"/>
      <c r="AB1050" s="186"/>
    </row>
    <row r="1051" spans="1:30" ht="15" customHeight="1" x14ac:dyDescent="0.2">
      <c r="A1051" s="83"/>
      <c r="B1051" s="83"/>
      <c r="C1051" s="83"/>
      <c r="D1051" s="83"/>
      <c r="E1051" s="83"/>
      <c r="F1051" s="96"/>
      <c r="G1051" s="96"/>
      <c r="H1051" s="96"/>
      <c r="I1051" s="96"/>
      <c r="J1051" s="96"/>
      <c r="K1051" s="96"/>
      <c r="L1051" s="96"/>
      <c r="M1051" s="96"/>
      <c r="N1051" s="96"/>
      <c r="O1051" s="96"/>
      <c r="P1051" s="96"/>
      <c r="Q1051" s="96"/>
      <c r="R1051" s="96"/>
      <c r="S1051" s="96"/>
      <c r="T1051" s="96"/>
      <c r="U1051" s="96"/>
      <c r="V1051" s="96"/>
      <c r="W1051" s="96"/>
      <c r="X1051" s="96"/>
      <c r="Y1051" s="96"/>
      <c r="Z1051" s="96"/>
      <c r="AA1051" s="96"/>
      <c r="AB1051" s="96"/>
    </row>
    <row r="1052" spans="1:30" ht="18" customHeight="1" x14ac:dyDescent="0.2">
      <c r="A1052" s="97" t="s">
        <v>128</v>
      </c>
    </row>
    <row r="1053" spans="1:30" ht="18" customHeight="1" x14ac:dyDescent="0.2">
      <c r="A1053" s="217" t="s">
        <v>1</v>
      </c>
      <c r="B1053" s="217"/>
      <c r="C1053" s="217"/>
      <c r="D1053" s="217"/>
      <c r="E1053" s="217"/>
      <c r="F1053" s="217"/>
      <c r="G1053" s="217"/>
      <c r="H1053" s="217"/>
      <c r="I1053" s="217"/>
      <c r="J1053" s="217"/>
      <c r="K1053" s="217"/>
      <c r="L1053" s="217"/>
      <c r="M1053" s="217"/>
      <c r="N1053" s="217"/>
      <c r="O1053" s="217"/>
      <c r="P1053" s="217"/>
      <c r="Q1053" s="217"/>
      <c r="R1053" s="217"/>
      <c r="S1053" s="217"/>
      <c r="T1053" s="217"/>
      <c r="U1053" s="217"/>
      <c r="V1053" s="217"/>
      <c r="W1053" s="217"/>
      <c r="X1053" s="217"/>
      <c r="Y1053" s="217"/>
      <c r="Z1053" s="217"/>
      <c r="AA1053" s="217"/>
      <c r="AB1053" s="217"/>
    </row>
    <row r="1055" spans="1:30" ht="18" customHeight="1" x14ac:dyDescent="0.2">
      <c r="A1055" s="67"/>
      <c r="B1055" s="213" t="s">
        <v>11</v>
      </c>
      <c r="C1055" s="213"/>
      <c r="D1055" s="213"/>
      <c r="E1055" s="213"/>
      <c r="F1055" s="213"/>
      <c r="G1055" s="213"/>
      <c r="H1055" s="213"/>
      <c r="I1055" s="213"/>
      <c r="J1055" s="213"/>
      <c r="K1055" s="213"/>
      <c r="L1055" s="213"/>
      <c r="M1055" s="218"/>
      <c r="N1055" s="218"/>
      <c r="O1055" s="218"/>
      <c r="P1055" s="218"/>
      <c r="Q1055" s="218"/>
      <c r="R1055" s="218"/>
      <c r="S1055" s="218"/>
      <c r="T1055" s="218"/>
      <c r="U1055" s="218"/>
      <c r="V1055" s="218"/>
      <c r="W1055" s="218"/>
      <c r="X1055" s="218"/>
      <c r="Y1055" s="67"/>
      <c r="Z1055" s="67"/>
      <c r="AA1055" s="67"/>
      <c r="AB1055" s="67"/>
    </row>
    <row r="1056" spans="1:30" ht="18" customHeight="1" x14ac:dyDescent="0.2">
      <c r="A1056" s="67"/>
      <c r="B1056" s="224" t="s">
        <v>44</v>
      </c>
      <c r="C1056" s="224"/>
      <c r="D1056" s="224"/>
      <c r="E1056" s="224"/>
      <c r="F1056" s="224"/>
      <c r="G1056" s="224"/>
      <c r="H1056" s="224"/>
      <c r="I1056" s="224"/>
      <c r="J1056" s="224"/>
      <c r="K1056" s="224"/>
      <c r="L1056" s="224"/>
      <c r="M1056" s="3"/>
      <c r="N1056" s="74"/>
      <c r="O1056" s="74"/>
      <c r="P1056" s="74"/>
      <c r="Q1056" s="74"/>
      <c r="R1056" s="74"/>
      <c r="S1056" s="74"/>
      <c r="T1056" s="74"/>
      <c r="U1056" s="74"/>
      <c r="V1056" s="74"/>
      <c r="W1056" s="74"/>
      <c r="X1056" s="74"/>
      <c r="Y1056" s="67"/>
      <c r="Z1056" s="67"/>
      <c r="AA1056" s="67"/>
      <c r="AB1056" s="67"/>
    </row>
    <row r="1058" spans="1:28" ht="18" customHeight="1" x14ac:dyDescent="0.2">
      <c r="A1058" s="217" t="s">
        <v>46</v>
      </c>
      <c r="B1058" s="217"/>
      <c r="C1058" s="217"/>
      <c r="D1058" s="217"/>
      <c r="E1058" s="217"/>
      <c r="F1058" s="217"/>
      <c r="G1058" s="217"/>
      <c r="H1058" s="217"/>
      <c r="I1058" s="217"/>
      <c r="J1058" s="217"/>
      <c r="K1058" s="217"/>
      <c r="L1058" s="217"/>
      <c r="M1058" s="217"/>
      <c r="N1058" s="217"/>
      <c r="O1058" s="217"/>
      <c r="P1058" s="217"/>
      <c r="Q1058" s="217"/>
      <c r="R1058" s="217"/>
      <c r="S1058" s="217"/>
      <c r="T1058" s="217"/>
      <c r="U1058" s="217"/>
      <c r="V1058" s="217"/>
      <c r="W1058" s="217"/>
      <c r="X1058" s="217"/>
      <c r="Y1058" s="217"/>
      <c r="Z1058" s="217"/>
      <c r="AA1058" s="217"/>
      <c r="AB1058" s="217"/>
    </row>
    <row r="1059" spans="1:28" ht="18" customHeight="1" x14ac:dyDescent="0.2">
      <c r="B1059" s="75"/>
      <c r="C1059" s="75"/>
      <c r="D1059" s="75"/>
      <c r="E1059" s="75"/>
      <c r="F1059" s="75"/>
      <c r="G1059" s="75"/>
      <c r="H1059" s="75"/>
      <c r="I1059" s="75"/>
      <c r="J1059" s="75"/>
      <c r="K1059" s="75"/>
    </row>
    <row r="1060" spans="1:28" ht="18" customHeight="1" x14ac:dyDescent="0.2">
      <c r="A1060" s="67"/>
      <c r="B1060" s="213" t="s">
        <v>9</v>
      </c>
      <c r="C1060" s="213"/>
      <c r="D1060" s="213"/>
      <c r="E1060" s="213"/>
      <c r="F1060" s="213"/>
      <c r="G1060" s="213"/>
      <c r="H1060" s="213"/>
      <c r="I1060" s="213"/>
      <c r="J1060" s="213"/>
      <c r="K1060" s="213"/>
      <c r="L1060" s="213"/>
      <c r="M1060" s="214"/>
      <c r="N1060" s="214"/>
      <c r="O1060" s="214"/>
      <c r="P1060" s="214"/>
      <c r="Q1060" s="214"/>
      <c r="R1060" s="214"/>
      <c r="S1060" s="214"/>
      <c r="T1060" s="214"/>
      <c r="U1060" s="214"/>
      <c r="V1060" s="214"/>
      <c r="W1060" s="214"/>
      <c r="X1060" s="214"/>
      <c r="Y1060" s="67"/>
      <c r="Z1060" s="67"/>
      <c r="AA1060" s="67"/>
      <c r="AB1060" s="67"/>
    </row>
    <row r="1061" spans="1:28" ht="18" customHeight="1" x14ac:dyDescent="0.2">
      <c r="A1061" s="67"/>
      <c r="B1061" s="215" t="s">
        <v>52</v>
      </c>
      <c r="C1061" s="215"/>
      <c r="D1061" s="215"/>
      <c r="E1061" s="215"/>
      <c r="F1061" s="215"/>
      <c r="G1061" s="215"/>
      <c r="H1061" s="215"/>
      <c r="I1061" s="215"/>
      <c r="J1061" s="215"/>
      <c r="K1061" s="215"/>
      <c r="L1061" s="215"/>
      <c r="M1061" s="207"/>
      <c r="N1061" s="207"/>
      <c r="O1061" s="207"/>
      <c r="P1061" s="207"/>
      <c r="Q1061" s="207"/>
      <c r="R1061" s="207"/>
      <c r="S1061" s="207"/>
      <c r="T1061" s="207"/>
      <c r="U1061" s="207"/>
      <c r="V1061" s="207"/>
      <c r="W1061" s="207"/>
      <c r="X1061" s="207"/>
      <c r="Y1061" s="67"/>
      <c r="Z1061" s="67"/>
      <c r="AA1061" s="67"/>
      <c r="AB1061" s="67"/>
    </row>
    <row r="1062" spans="1:28" ht="18" customHeight="1" x14ac:dyDescent="0.2">
      <c r="A1062" s="67"/>
      <c r="B1062" s="215" t="s">
        <v>53</v>
      </c>
      <c r="C1062" s="215"/>
      <c r="D1062" s="215"/>
      <c r="E1062" s="215"/>
      <c r="F1062" s="215"/>
      <c r="G1062" s="215"/>
      <c r="H1062" s="215"/>
      <c r="I1062" s="215"/>
      <c r="J1062" s="215"/>
      <c r="K1062" s="215"/>
      <c r="L1062" s="215"/>
      <c r="M1062" s="207"/>
      <c r="N1062" s="207"/>
      <c r="O1062" s="207"/>
      <c r="P1062" s="207"/>
      <c r="Q1062" s="207"/>
      <c r="R1062" s="207"/>
      <c r="S1062" s="207"/>
      <c r="T1062" s="207"/>
      <c r="U1062" s="207"/>
      <c r="V1062" s="207"/>
      <c r="W1062" s="207"/>
      <c r="X1062" s="207"/>
      <c r="Y1062" s="67"/>
      <c r="Z1062" s="67"/>
      <c r="AA1062" s="67"/>
      <c r="AB1062" s="67"/>
    </row>
    <row r="1063" spans="1:28" ht="18" customHeight="1" x14ac:dyDescent="0.2">
      <c r="A1063" s="67"/>
      <c r="B1063" s="213" t="s">
        <v>38</v>
      </c>
      <c r="C1063" s="213"/>
      <c r="D1063" s="213"/>
      <c r="E1063" s="213"/>
      <c r="F1063" s="213"/>
      <c r="G1063" s="213"/>
      <c r="H1063" s="213"/>
      <c r="I1063" s="213"/>
      <c r="J1063" s="213"/>
      <c r="K1063" s="213"/>
      <c r="L1063" s="213"/>
      <c r="M1063" s="216"/>
      <c r="N1063" s="216"/>
      <c r="O1063" s="216"/>
      <c r="P1063" s="216"/>
      <c r="Q1063" s="216"/>
      <c r="R1063" s="216"/>
      <c r="S1063" s="216"/>
      <c r="T1063" s="216"/>
      <c r="U1063" s="216"/>
      <c r="V1063" s="216"/>
      <c r="W1063" s="216"/>
      <c r="X1063" s="216"/>
      <c r="Y1063" s="67"/>
      <c r="Z1063" s="67"/>
      <c r="AA1063" s="67"/>
      <c r="AB1063" s="67"/>
    </row>
    <row r="1064" spans="1:28" ht="18" customHeight="1" x14ac:dyDescent="0.2">
      <c r="B1064" s="76"/>
      <c r="C1064" s="76"/>
      <c r="D1064" s="76"/>
      <c r="E1064" s="76"/>
      <c r="F1064" s="76"/>
      <c r="G1064" s="76"/>
      <c r="H1064" s="76"/>
      <c r="I1064" s="76"/>
      <c r="J1064" s="76"/>
      <c r="K1064" s="76"/>
      <c r="L1064" s="76"/>
      <c r="M1064" s="77"/>
      <c r="N1064" s="77"/>
      <c r="O1064" s="77"/>
      <c r="P1064" s="77"/>
      <c r="Q1064" s="77"/>
      <c r="R1064" s="77"/>
      <c r="S1064" s="77"/>
      <c r="T1064" s="77"/>
      <c r="U1064" s="77"/>
      <c r="V1064" s="77"/>
      <c r="W1064" s="77"/>
      <c r="X1064" s="77"/>
    </row>
    <row r="1065" spans="1:28" ht="18" customHeight="1" x14ac:dyDescent="0.2">
      <c r="A1065" s="217" t="s">
        <v>10</v>
      </c>
      <c r="B1065" s="217"/>
      <c r="C1065" s="217"/>
      <c r="D1065" s="217"/>
      <c r="E1065" s="217"/>
      <c r="F1065" s="217"/>
      <c r="G1065" s="217"/>
      <c r="H1065" s="217"/>
      <c r="I1065" s="217"/>
      <c r="J1065" s="217"/>
      <c r="K1065" s="217"/>
      <c r="L1065" s="217"/>
      <c r="M1065" s="217"/>
      <c r="N1065" s="217"/>
      <c r="O1065" s="217"/>
      <c r="P1065" s="217"/>
      <c r="Q1065" s="217"/>
      <c r="R1065" s="217"/>
      <c r="S1065" s="217"/>
      <c r="T1065" s="217"/>
      <c r="U1065" s="217"/>
      <c r="V1065" s="217"/>
      <c r="W1065" s="217"/>
      <c r="X1065" s="217"/>
      <c r="Y1065" s="217"/>
      <c r="Z1065" s="217"/>
      <c r="AA1065" s="217"/>
      <c r="AB1065" s="217"/>
    </row>
    <row r="1066" spans="1:28" ht="18" customHeight="1" x14ac:dyDescent="0.2">
      <c r="B1066" s="75"/>
      <c r="C1066" s="75"/>
      <c r="D1066" s="75"/>
      <c r="E1066" s="75"/>
      <c r="F1066" s="75"/>
      <c r="G1066" s="75"/>
      <c r="H1066" s="75"/>
      <c r="I1066" s="75"/>
      <c r="K1066" s="75"/>
    </row>
    <row r="1067" spans="1:28" ht="18" customHeight="1" x14ac:dyDescent="0.2">
      <c r="A1067" s="78"/>
      <c r="B1067" s="215" t="s">
        <v>114</v>
      </c>
      <c r="C1067" s="213"/>
      <c r="D1067" s="213"/>
      <c r="E1067" s="213"/>
      <c r="F1067" s="213"/>
      <c r="G1067" s="213"/>
      <c r="H1067" s="213"/>
      <c r="I1067" s="213"/>
      <c r="J1067" s="213"/>
      <c r="K1067" s="213"/>
      <c r="L1067" s="213"/>
      <c r="M1067" s="218"/>
      <c r="N1067" s="219"/>
      <c r="O1067" s="219"/>
      <c r="P1067" s="219"/>
      <c r="Q1067" s="219"/>
      <c r="R1067" s="219"/>
      <c r="S1067" s="219"/>
      <c r="T1067" s="219"/>
      <c r="U1067" s="219"/>
      <c r="V1067" s="219"/>
      <c r="W1067" s="219"/>
      <c r="X1067" s="219"/>
      <c r="Y1067" s="78"/>
      <c r="Z1067" s="78"/>
      <c r="AA1067" s="78"/>
      <c r="AB1067" s="78"/>
    </row>
    <row r="1068" spans="1:28" ht="18" customHeight="1" x14ac:dyDescent="0.2">
      <c r="A1068" s="78"/>
      <c r="B1068" s="215" t="s">
        <v>112</v>
      </c>
      <c r="C1068" s="213"/>
      <c r="D1068" s="213"/>
      <c r="E1068" s="213"/>
      <c r="F1068" s="213"/>
      <c r="G1068" s="213"/>
      <c r="H1068" s="213"/>
      <c r="I1068" s="213"/>
      <c r="J1068" s="213"/>
      <c r="K1068" s="213"/>
      <c r="L1068" s="213"/>
      <c r="M1068" s="220"/>
      <c r="N1068" s="220"/>
      <c r="O1068" s="220"/>
      <c r="P1068" s="220"/>
      <c r="Q1068" s="220"/>
      <c r="R1068" s="220"/>
      <c r="S1068" s="220"/>
      <c r="T1068" s="220"/>
      <c r="U1068" s="220"/>
      <c r="V1068" s="220"/>
      <c r="W1068" s="220"/>
      <c r="X1068" s="220"/>
      <c r="Y1068" s="78"/>
      <c r="Z1068" s="78"/>
      <c r="AA1068" s="78"/>
      <c r="AB1068" s="78"/>
    </row>
    <row r="1069" spans="1:28" ht="18" customHeight="1" x14ac:dyDescent="0.2">
      <c r="A1069" s="78"/>
      <c r="B1069" s="215" t="s">
        <v>77</v>
      </c>
      <c r="C1069" s="213"/>
      <c r="D1069" s="213"/>
      <c r="E1069" s="213"/>
      <c r="F1069" s="213"/>
      <c r="G1069" s="213"/>
      <c r="H1069" s="213"/>
      <c r="I1069" s="213"/>
      <c r="J1069" s="213"/>
      <c r="K1069" s="213"/>
      <c r="L1069" s="213"/>
      <c r="M1069" s="221"/>
      <c r="N1069" s="221"/>
      <c r="O1069" s="221"/>
      <c r="P1069" s="221"/>
      <c r="Q1069" s="221"/>
      <c r="R1069" s="221"/>
      <c r="S1069" s="221"/>
      <c r="T1069" s="221"/>
      <c r="U1069" s="221"/>
      <c r="V1069" s="221"/>
      <c r="W1069" s="221"/>
      <c r="X1069" s="221"/>
      <c r="Y1069" s="78"/>
      <c r="Z1069" s="78"/>
      <c r="AA1069" s="78"/>
      <c r="AB1069" s="78"/>
    </row>
    <row r="1070" spans="1:28" ht="18" customHeight="1" x14ac:dyDescent="0.2">
      <c r="A1070" s="78"/>
      <c r="B1070" s="215" t="s">
        <v>113</v>
      </c>
      <c r="C1070" s="213"/>
      <c r="D1070" s="213"/>
      <c r="E1070" s="213"/>
      <c r="F1070" s="213"/>
      <c r="G1070" s="213"/>
      <c r="H1070" s="213"/>
      <c r="I1070" s="213"/>
      <c r="J1070" s="213"/>
      <c r="K1070" s="213"/>
      <c r="L1070" s="213"/>
      <c r="M1070" s="222"/>
      <c r="N1070" s="222"/>
      <c r="O1070" s="222"/>
      <c r="P1070" s="222"/>
      <c r="Q1070" s="222"/>
      <c r="R1070" s="223" t="s">
        <v>8</v>
      </c>
      <c r="S1070" s="223"/>
      <c r="T1070" s="222"/>
      <c r="U1070" s="222"/>
      <c r="V1070" s="222"/>
      <c r="W1070" s="222"/>
      <c r="X1070" s="222"/>
      <c r="Y1070" s="78"/>
      <c r="Z1070" s="78"/>
      <c r="AA1070" s="78"/>
      <c r="AB1070" s="78"/>
    </row>
    <row r="1071" spans="1:28" ht="18" customHeight="1" x14ac:dyDescent="0.2">
      <c r="A1071" s="78"/>
      <c r="B1071" s="79"/>
      <c r="C1071" s="79"/>
      <c r="D1071" s="79"/>
      <c r="E1071" s="79"/>
      <c r="F1071" s="79"/>
      <c r="G1071" s="79"/>
      <c r="H1071" s="79"/>
      <c r="I1071" s="79"/>
      <c r="J1071" s="79"/>
      <c r="K1071" s="79"/>
      <c r="L1071" s="79"/>
      <c r="M1071" s="80"/>
      <c r="N1071" s="80"/>
      <c r="O1071" s="80"/>
      <c r="P1071" s="80"/>
      <c r="Q1071" s="80"/>
      <c r="R1071" s="81"/>
      <c r="S1071" s="81"/>
      <c r="T1071" s="80"/>
      <c r="U1071" s="80"/>
      <c r="V1071" s="80"/>
      <c r="W1071" s="80"/>
      <c r="X1071" s="80"/>
      <c r="Y1071" s="78"/>
      <c r="Z1071" s="78"/>
      <c r="AA1071" s="78"/>
      <c r="AB1071" s="78"/>
    </row>
    <row r="1072" spans="1:28" ht="18" customHeight="1" x14ac:dyDescent="0.2">
      <c r="A1072" s="82" t="s">
        <v>125</v>
      </c>
      <c r="B1072" s="79"/>
      <c r="C1072" s="79"/>
      <c r="D1072" s="79"/>
      <c r="E1072" s="79"/>
      <c r="F1072" s="79"/>
      <c r="G1072" s="79"/>
      <c r="H1072" s="79"/>
      <c r="I1072" s="79"/>
      <c r="J1072" s="79"/>
      <c r="K1072" s="79"/>
      <c r="L1072" s="79"/>
      <c r="M1072" s="78"/>
      <c r="N1072" s="78"/>
      <c r="O1072" s="80"/>
      <c r="P1072" s="80"/>
      <c r="Q1072" s="80"/>
      <c r="R1072" s="81"/>
      <c r="S1072" s="81"/>
      <c r="T1072" s="80"/>
      <c r="U1072" s="80"/>
      <c r="V1072" s="80"/>
      <c r="W1072" s="80"/>
      <c r="X1072" s="80"/>
      <c r="Y1072" s="78"/>
      <c r="Z1072" s="78"/>
      <c r="AA1072" s="78"/>
      <c r="AB1072" s="78"/>
    </row>
    <row r="1073" spans="1:28" ht="18" customHeight="1" x14ac:dyDescent="0.2">
      <c r="A1073" s="82" t="s">
        <v>126</v>
      </c>
      <c r="B1073" s="67"/>
      <c r="C1073" s="67"/>
      <c r="D1073" s="67"/>
      <c r="E1073" s="83"/>
      <c r="F1073" s="68"/>
      <c r="G1073" s="68"/>
      <c r="H1073" s="68"/>
      <c r="I1073" s="68"/>
      <c r="J1073" s="68"/>
      <c r="K1073" s="68"/>
      <c r="L1073" s="68"/>
      <c r="M1073" s="68"/>
      <c r="N1073" s="68"/>
      <c r="O1073" s="68"/>
      <c r="P1073" s="68"/>
      <c r="Q1073" s="68"/>
      <c r="R1073" s="68"/>
      <c r="S1073" s="68"/>
      <c r="T1073" s="68"/>
      <c r="U1073" s="68"/>
      <c r="V1073" s="68"/>
      <c r="W1073" s="68"/>
      <c r="X1073" s="68"/>
      <c r="Y1073" s="68"/>
      <c r="Z1073" s="68"/>
      <c r="AA1073" s="68"/>
      <c r="AB1073" s="68"/>
    </row>
    <row r="1074" spans="1:28" ht="18" customHeight="1" x14ac:dyDescent="0.2">
      <c r="A1074" s="67"/>
      <c r="B1074" s="67"/>
      <c r="C1074" s="67"/>
      <c r="D1074" s="67"/>
      <c r="E1074" s="83"/>
      <c r="F1074" s="68"/>
      <c r="G1074" s="68"/>
      <c r="H1074" s="68"/>
      <c r="I1074" s="68"/>
      <c r="J1074" s="68"/>
      <c r="K1074" s="68"/>
      <c r="L1074" s="68"/>
      <c r="M1074" s="68"/>
      <c r="N1074" s="68"/>
      <c r="O1074" s="68"/>
      <c r="P1074" s="68"/>
      <c r="Q1074" s="68"/>
      <c r="R1074" s="68"/>
      <c r="S1074" s="68"/>
      <c r="T1074" s="68"/>
      <c r="U1074" s="68"/>
      <c r="V1074" s="68"/>
      <c r="W1074" s="68"/>
      <c r="X1074" s="68"/>
      <c r="Y1074" s="68"/>
      <c r="Z1074" s="68"/>
      <c r="AA1074" s="68"/>
      <c r="AB1074" s="68"/>
    </row>
    <row r="1075" spans="1:28" ht="18" customHeight="1" x14ac:dyDescent="0.2">
      <c r="A1075" s="211" t="s">
        <v>47</v>
      </c>
      <c r="B1075" s="211"/>
      <c r="C1075" s="211"/>
      <c r="D1075" s="211"/>
      <c r="E1075" s="211"/>
      <c r="F1075" s="211"/>
      <c r="G1075" s="211"/>
      <c r="H1075" s="211"/>
      <c r="I1075" s="211"/>
      <c r="J1075" s="211"/>
      <c r="K1075" s="211"/>
      <c r="L1075" s="211"/>
      <c r="M1075" s="211"/>
      <c r="N1075" s="211"/>
      <c r="O1075" s="211"/>
      <c r="P1075" s="211"/>
      <c r="Q1075" s="211"/>
      <c r="R1075" s="211"/>
      <c r="S1075" s="211"/>
      <c r="T1075" s="211"/>
      <c r="U1075" s="211"/>
      <c r="V1075" s="211"/>
      <c r="W1075" s="211"/>
      <c r="X1075" s="211"/>
      <c r="Y1075" s="211"/>
      <c r="Z1075" s="211"/>
      <c r="AA1075" s="211"/>
      <c r="AB1075" s="211"/>
    </row>
    <row r="1077" spans="1:28" ht="18" customHeight="1" x14ac:dyDescent="0.2">
      <c r="A1077" s="212">
        <f>Finanzierungsplan!$I$48</f>
        <v>2026</v>
      </c>
      <c r="B1077" s="208"/>
    </row>
    <row r="1078" spans="1:28" ht="18" customHeight="1" x14ac:dyDescent="0.2">
      <c r="A1078" s="209" t="s">
        <v>48</v>
      </c>
      <c r="B1078" s="209"/>
      <c r="C1078" s="209"/>
      <c r="D1078" s="209"/>
      <c r="E1078" s="209"/>
      <c r="F1078" s="210" t="s">
        <v>81</v>
      </c>
      <c r="G1078" s="210"/>
      <c r="H1078" s="210"/>
      <c r="I1078" s="210"/>
      <c r="J1078" s="210"/>
      <c r="K1078" s="210" t="s">
        <v>69</v>
      </c>
      <c r="L1078" s="210"/>
      <c r="M1078" s="210"/>
      <c r="N1078" s="210"/>
      <c r="O1078" s="210"/>
      <c r="P1078" s="210"/>
      <c r="Q1078" s="210"/>
      <c r="R1078" s="210"/>
      <c r="S1078" s="210" t="s">
        <v>70</v>
      </c>
      <c r="T1078" s="210"/>
      <c r="U1078" s="210"/>
      <c r="V1078" s="210"/>
      <c r="W1078" s="210"/>
      <c r="X1078" s="210" t="s">
        <v>115</v>
      </c>
      <c r="Y1078" s="210"/>
      <c r="Z1078" s="210"/>
      <c r="AA1078" s="210"/>
      <c r="AB1078" s="210"/>
    </row>
    <row r="1079" spans="1:28" ht="18" customHeight="1" x14ac:dyDescent="0.2">
      <c r="A1079" s="209"/>
      <c r="B1079" s="209"/>
      <c r="C1079" s="209"/>
      <c r="D1079" s="209"/>
      <c r="E1079" s="209"/>
      <c r="F1079" s="210"/>
      <c r="G1079" s="210"/>
      <c r="H1079" s="210"/>
      <c r="I1079" s="210"/>
      <c r="J1079" s="210"/>
      <c r="K1079" s="210"/>
      <c r="L1079" s="210"/>
      <c r="M1079" s="210"/>
      <c r="N1079" s="210"/>
      <c r="O1079" s="210"/>
      <c r="P1079" s="210"/>
      <c r="Q1079" s="210"/>
      <c r="R1079" s="210"/>
      <c r="S1079" s="210"/>
      <c r="T1079" s="210"/>
      <c r="U1079" s="210"/>
      <c r="V1079" s="210"/>
      <c r="W1079" s="210"/>
      <c r="X1079" s="210"/>
      <c r="Y1079" s="210"/>
      <c r="Z1079" s="210"/>
      <c r="AA1079" s="210"/>
      <c r="AB1079" s="210"/>
    </row>
    <row r="1080" spans="1:28" ht="18" customHeight="1" x14ac:dyDescent="0.2">
      <c r="A1080" s="206" t="s">
        <v>54</v>
      </c>
      <c r="B1080" s="206"/>
      <c r="C1080" s="206"/>
      <c r="D1080" s="206"/>
      <c r="E1080" s="206"/>
      <c r="F1080" s="207"/>
      <c r="G1080" s="207"/>
      <c r="H1080" s="207"/>
      <c r="I1080" s="207"/>
      <c r="J1080" s="207"/>
      <c r="K1080" s="207"/>
      <c r="L1080" s="207"/>
      <c r="M1080" s="207"/>
      <c r="N1080" s="207"/>
      <c r="O1080" s="207"/>
      <c r="P1080" s="207"/>
      <c r="Q1080" s="207"/>
      <c r="R1080" s="207"/>
      <c r="S1080" s="207"/>
      <c r="T1080" s="207"/>
      <c r="U1080" s="207"/>
      <c r="V1080" s="207"/>
      <c r="W1080" s="207"/>
      <c r="X1080" s="204" t="str">
        <f>IF(OR($M$1068="",$M$1060="",SUM(F1080:W1080)=0),"",IFERROR(ROUND((F1080+K1080+S1080)*$M$1068/$M$1060,2),""))</f>
        <v/>
      </c>
      <c r="Y1080" s="204"/>
      <c r="Z1080" s="204"/>
      <c r="AA1080" s="204"/>
      <c r="AB1080" s="204"/>
    </row>
    <row r="1081" spans="1:28" ht="18" customHeight="1" x14ac:dyDescent="0.2">
      <c r="A1081" s="206" t="s">
        <v>55</v>
      </c>
      <c r="B1081" s="206"/>
      <c r="C1081" s="206"/>
      <c r="D1081" s="206"/>
      <c r="E1081" s="206"/>
      <c r="F1081" s="207"/>
      <c r="G1081" s="207"/>
      <c r="H1081" s="207"/>
      <c r="I1081" s="207"/>
      <c r="J1081" s="207"/>
      <c r="K1081" s="207"/>
      <c r="L1081" s="207"/>
      <c r="M1081" s="207"/>
      <c r="N1081" s="207"/>
      <c r="O1081" s="207"/>
      <c r="P1081" s="207"/>
      <c r="Q1081" s="207"/>
      <c r="R1081" s="207"/>
      <c r="S1081" s="207"/>
      <c r="T1081" s="207"/>
      <c r="U1081" s="207"/>
      <c r="V1081" s="207"/>
      <c r="W1081" s="207"/>
      <c r="X1081" s="204" t="str">
        <f t="shared" ref="X1081:X1091" si="34">IF(OR($M$1068="",$M$1060="",SUM(F1081:W1081)=0),"",IFERROR(ROUND((F1081+K1081+S1081)*$M$1068/$M$1060,2),""))</f>
        <v/>
      </c>
      <c r="Y1081" s="204"/>
      <c r="Z1081" s="204"/>
      <c r="AA1081" s="204"/>
      <c r="AB1081" s="204"/>
    </row>
    <row r="1082" spans="1:28" ht="18" customHeight="1" x14ac:dyDescent="0.2">
      <c r="A1082" s="206" t="s">
        <v>56</v>
      </c>
      <c r="B1082" s="206"/>
      <c r="C1082" s="206"/>
      <c r="D1082" s="206"/>
      <c r="E1082" s="206"/>
      <c r="F1082" s="207"/>
      <c r="G1082" s="207"/>
      <c r="H1082" s="207"/>
      <c r="I1082" s="207"/>
      <c r="J1082" s="207"/>
      <c r="K1082" s="207"/>
      <c r="L1082" s="207"/>
      <c r="M1082" s="207"/>
      <c r="N1082" s="207"/>
      <c r="O1082" s="207"/>
      <c r="P1082" s="207"/>
      <c r="Q1082" s="207"/>
      <c r="R1082" s="207"/>
      <c r="S1082" s="207"/>
      <c r="T1082" s="207"/>
      <c r="U1082" s="207"/>
      <c r="V1082" s="207"/>
      <c r="W1082" s="207"/>
      <c r="X1082" s="204" t="str">
        <f t="shared" si="34"/>
        <v/>
      </c>
      <c r="Y1082" s="204"/>
      <c r="Z1082" s="204"/>
      <c r="AA1082" s="204"/>
      <c r="AB1082" s="204"/>
    </row>
    <row r="1083" spans="1:28" ht="18" customHeight="1" x14ac:dyDescent="0.2">
      <c r="A1083" s="206" t="s">
        <v>57</v>
      </c>
      <c r="B1083" s="206"/>
      <c r="C1083" s="206"/>
      <c r="D1083" s="206"/>
      <c r="E1083" s="206"/>
      <c r="F1083" s="207"/>
      <c r="G1083" s="207"/>
      <c r="H1083" s="207"/>
      <c r="I1083" s="207"/>
      <c r="J1083" s="207"/>
      <c r="K1083" s="207"/>
      <c r="L1083" s="207"/>
      <c r="M1083" s="207"/>
      <c r="N1083" s="207"/>
      <c r="O1083" s="207"/>
      <c r="P1083" s="207"/>
      <c r="Q1083" s="207"/>
      <c r="R1083" s="207"/>
      <c r="S1083" s="207"/>
      <c r="T1083" s="207"/>
      <c r="U1083" s="207"/>
      <c r="V1083" s="207"/>
      <c r="W1083" s="207"/>
      <c r="X1083" s="204" t="str">
        <f t="shared" si="34"/>
        <v/>
      </c>
      <c r="Y1083" s="204"/>
      <c r="Z1083" s="204"/>
      <c r="AA1083" s="204"/>
      <c r="AB1083" s="204"/>
    </row>
    <row r="1084" spans="1:28" ht="18" customHeight="1" x14ac:dyDescent="0.2">
      <c r="A1084" s="206" t="s">
        <v>58</v>
      </c>
      <c r="B1084" s="206"/>
      <c r="C1084" s="206"/>
      <c r="D1084" s="206"/>
      <c r="E1084" s="206"/>
      <c r="F1084" s="207"/>
      <c r="G1084" s="207"/>
      <c r="H1084" s="207"/>
      <c r="I1084" s="207"/>
      <c r="J1084" s="207"/>
      <c r="K1084" s="207"/>
      <c r="L1084" s="207"/>
      <c r="M1084" s="207"/>
      <c r="N1084" s="207"/>
      <c r="O1084" s="207"/>
      <c r="P1084" s="207"/>
      <c r="Q1084" s="207"/>
      <c r="R1084" s="207"/>
      <c r="S1084" s="207"/>
      <c r="T1084" s="207"/>
      <c r="U1084" s="207"/>
      <c r="V1084" s="207"/>
      <c r="W1084" s="207"/>
      <c r="X1084" s="204" t="str">
        <f t="shared" si="34"/>
        <v/>
      </c>
      <c r="Y1084" s="204"/>
      <c r="Z1084" s="204"/>
      <c r="AA1084" s="204"/>
      <c r="AB1084" s="204"/>
    </row>
    <row r="1085" spans="1:28" ht="18" customHeight="1" x14ac:dyDescent="0.2">
      <c r="A1085" s="206" t="s">
        <v>59</v>
      </c>
      <c r="B1085" s="206"/>
      <c r="C1085" s="206"/>
      <c r="D1085" s="206"/>
      <c r="E1085" s="206"/>
      <c r="F1085" s="207"/>
      <c r="G1085" s="207"/>
      <c r="H1085" s="207"/>
      <c r="I1085" s="207"/>
      <c r="J1085" s="207"/>
      <c r="K1085" s="207"/>
      <c r="L1085" s="207"/>
      <c r="M1085" s="207"/>
      <c r="N1085" s="207"/>
      <c r="O1085" s="207"/>
      <c r="P1085" s="207"/>
      <c r="Q1085" s="207"/>
      <c r="R1085" s="207"/>
      <c r="S1085" s="207"/>
      <c r="T1085" s="207"/>
      <c r="U1085" s="207"/>
      <c r="V1085" s="207"/>
      <c r="W1085" s="207"/>
      <c r="X1085" s="204" t="str">
        <f t="shared" si="34"/>
        <v/>
      </c>
      <c r="Y1085" s="204"/>
      <c r="Z1085" s="204"/>
      <c r="AA1085" s="204"/>
      <c r="AB1085" s="204"/>
    </row>
    <row r="1086" spans="1:28" ht="18" customHeight="1" x14ac:dyDescent="0.2">
      <c r="A1086" s="206" t="s">
        <v>60</v>
      </c>
      <c r="B1086" s="206"/>
      <c r="C1086" s="206"/>
      <c r="D1086" s="206"/>
      <c r="E1086" s="206"/>
      <c r="F1086" s="207"/>
      <c r="G1086" s="207"/>
      <c r="H1086" s="207"/>
      <c r="I1086" s="207"/>
      <c r="J1086" s="207"/>
      <c r="K1086" s="207"/>
      <c r="L1086" s="207"/>
      <c r="M1086" s="207"/>
      <c r="N1086" s="207"/>
      <c r="O1086" s="207"/>
      <c r="P1086" s="207"/>
      <c r="Q1086" s="207"/>
      <c r="R1086" s="207"/>
      <c r="S1086" s="207"/>
      <c r="T1086" s="207"/>
      <c r="U1086" s="207"/>
      <c r="V1086" s="207"/>
      <c r="W1086" s="207"/>
      <c r="X1086" s="204" t="str">
        <f t="shared" si="34"/>
        <v/>
      </c>
      <c r="Y1086" s="204"/>
      <c r="Z1086" s="204"/>
      <c r="AA1086" s="204"/>
      <c r="AB1086" s="204"/>
    </row>
    <row r="1087" spans="1:28" ht="18" customHeight="1" x14ac:dyDescent="0.2">
      <c r="A1087" s="206" t="s">
        <v>61</v>
      </c>
      <c r="B1087" s="206"/>
      <c r="C1087" s="206"/>
      <c r="D1087" s="206"/>
      <c r="E1087" s="206"/>
      <c r="F1087" s="207"/>
      <c r="G1087" s="207"/>
      <c r="H1087" s="207"/>
      <c r="I1087" s="207"/>
      <c r="J1087" s="207"/>
      <c r="K1087" s="207"/>
      <c r="L1087" s="207"/>
      <c r="M1087" s="207"/>
      <c r="N1087" s="207"/>
      <c r="O1087" s="207"/>
      <c r="P1087" s="207"/>
      <c r="Q1087" s="207"/>
      <c r="R1087" s="207"/>
      <c r="S1087" s="207"/>
      <c r="T1087" s="207"/>
      <c r="U1087" s="207"/>
      <c r="V1087" s="207"/>
      <c r="W1087" s="207"/>
      <c r="X1087" s="204" t="str">
        <f t="shared" si="34"/>
        <v/>
      </c>
      <c r="Y1087" s="204"/>
      <c r="Z1087" s="204"/>
      <c r="AA1087" s="204"/>
      <c r="AB1087" s="204"/>
    </row>
    <row r="1088" spans="1:28" ht="18" customHeight="1" x14ac:dyDescent="0.2">
      <c r="A1088" s="206" t="s">
        <v>62</v>
      </c>
      <c r="B1088" s="206"/>
      <c r="C1088" s="206"/>
      <c r="D1088" s="206"/>
      <c r="E1088" s="206"/>
      <c r="F1088" s="207"/>
      <c r="G1088" s="207"/>
      <c r="H1088" s="207"/>
      <c r="I1088" s="207"/>
      <c r="J1088" s="207"/>
      <c r="K1088" s="207"/>
      <c r="L1088" s="207"/>
      <c r="M1088" s="207"/>
      <c r="N1088" s="207"/>
      <c r="O1088" s="207"/>
      <c r="P1088" s="207"/>
      <c r="Q1088" s="207"/>
      <c r="R1088" s="207"/>
      <c r="S1088" s="207"/>
      <c r="T1088" s="207"/>
      <c r="U1088" s="207"/>
      <c r="V1088" s="207"/>
      <c r="W1088" s="207"/>
      <c r="X1088" s="204" t="str">
        <f t="shared" si="34"/>
        <v/>
      </c>
      <c r="Y1088" s="204"/>
      <c r="Z1088" s="204"/>
      <c r="AA1088" s="204"/>
      <c r="AB1088" s="204"/>
    </row>
    <row r="1089" spans="1:28" ht="18" customHeight="1" x14ac:dyDescent="0.2">
      <c r="A1089" s="206" t="s">
        <v>63</v>
      </c>
      <c r="B1089" s="206"/>
      <c r="C1089" s="206"/>
      <c r="D1089" s="206"/>
      <c r="E1089" s="206"/>
      <c r="F1089" s="207"/>
      <c r="G1089" s="207"/>
      <c r="H1089" s="207"/>
      <c r="I1089" s="207"/>
      <c r="J1089" s="207"/>
      <c r="K1089" s="207"/>
      <c r="L1089" s="207"/>
      <c r="M1089" s="207"/>
      <c r="N1089" s="207"/>
      <c r="O1089" s="207"/>
      <c r="P1089" s="207"/>
      <c r="Q1089" s="207"/>
      <c r="R1089" s="207"/>
      <c r="S1089" s="207"/>
      <c r="T1089" s="207"/>
      <c r="U1089" s="207"/>
      <c r="V1089" s="207"/>
      <c r="W1089" s="207"/>
      <c r="X1089" s="204" t="str">
        <f t="shared" si="34"/>
        <v/>
      </c>
      <c r="Y1089" s="204"/>
      <c r="Z1089" s="204"/>
      <c r="AA1089" s="204"/>
      <c r="AB1089" s="204"/>
    </row>
    <row r="1090" spans="1:28" ht="18" customHeight="1" x14ac:dyDescent="0.2">
      <c r="A1090" s="206" t="s">
        <v>64</v>
      </c>
      <c r="B1090" s="206"/>
      <c r="C1090" s="206"/>
      <c r="D1090" s="206"/>
      <c r="E1090" s="206"/>
      <c r="F1090" s="207"/>
      <c r="G1090" s="207"/>
      <c r="H1090" s="207"/>
      <c r="I1090" s="207"/>
      <c r="J1090" s="207"/>
      <c r="K1090" s="207"/>
      <c r="L1090" s="207"/>
      <c r="M1090" s="207"/>
      <c r="N1090" s="207"/>
      <c r="O1090" s="207"/>
      <c r="P1090" s="207"/>
      <c r="Q1090" s="207"/>
      <c r="R1090" s="207"/>
      <c r="S1090" s="207"/>
      <c r="T1090" s="207"/>
      <c r="U1090" s="207"/>
      <c r="V1090" s="207"/>
      <c r="W1090" s="207"/>
      <c r="X1090" s="204" t="str">
        <f t="shared" si="34"/>
        <v/>
      </c>
      <c r="Y1090" s="204"/>
      <c r="Z1090" s="204"/>
      <c r="AA1090" s="204"/>
      <c r="AB1090" s="204"/>
    </row>
    <row r="1091" spans="1:28" ht="18" customHeight="1" x14ac:dyDescent="0.2">
      <c r="A1091" s="206" t="s">
        <v>65</v>
      </c>
      <c r="B1091" s="206"/>
      <c r="C1091" s="206"/>
      <c r="D1091" s="206"/>
      <c r="E1091" s="206"/>
      <c r="F1091" s="207"/>
      <c r="G1091" s="207"/>
      <c r="H1091" s="207"/>
      <c r="I1091" s="207"/>
      <c r="J1091" s="207"/>
      <c r="K1091" s="207"/>
      <c r="L1091" s="207"/>
      <c r="M1091" s="207"/>
      <c r="N1091" s="207"/>
      <c r="O1091" s="207"/>
      <c r="P1091" s="207"/>
      <c r="Q1091" s="207"/>
      <c r="R1091" s="207"/>
      <c r="S1091" s="207"/>
      <c r="T1091" s="207"/>
      <c r="U1091" s="207"/>
      <c r="V1091" s="207"/>
      <c r="W1091" s="207"/>
      <c r="X1091" s="204" t="str">
        <f t="shared" si="34"/>
        <v/>
      </c>
      <c r="Y1091" s="204"/>
      <c r="Z1091" s="204"/>
      <c r="AA1091" s="204"/>
      <c r="AB1091" s="204"/>
    </row>
    <row r="1092" spans="1:28" ht="18" customHeight="1" x14ac:dyDescent="0.2">
      <c r="A1092" s="203" t="s">
        <v>66</v>
      </c>
      <c r="B1092" s="203"/>
      <c r="C1092" s="203"/>
      <c r="D1092" s="203"/>
      <c r="E1092" s="203"/>
      <c r="F1092" s="203"/>
      <c r="G1092" s="203"/>
      <c r="H1092" s="203"/>
      <c r="I1092" s="203"/>
      <c r="J1092" s="203"/>
      <c r="K1092" s="203"/>
      <c r="L1092" s="203"/>
      <c r="M1092" s="203"/>
      <c r="N1092" s="203"/>
      <c r="O1092" s="203"/>
      <c r="P1092" s="203"/>
      <c r="Q1092" s="203"/>
      <c r="R1092" s="203"/>
      <c r="S1092" s="203"/>
      <c r="T1092" s="203"/>
      <c r="U1092" s="203"/>
      <c r="V1092" s="203"/>
      <c r="W1092" s="203"/>
      <c r="X1092" s="204" t="str">
        <f>IF(SUM(X1080:AB1091)=0,"",SUM(X1080:AB1091))</f>
        <v/>
      </c>
      <c r="Y1092" s="204"/>
      <c r="Z1092" s="204"/>
      <c r="AA1092" s="204"/>
      <c r="AB1092" s="204"/>
    </row>
    <row r="1093" spans="1:28" ht="18" customHeight="1" x14ac:dyDescent="0.2">
      <c r="A1093" s="203" t="s">
        <v>87</v>
      </c>
      <c r="B1093" s="203"/>
      <c r="C1093" s="203"/>
      <c r="D1093" s="203"/>
      <c r="E1093" s="203"/>
      <c r="F1093" s="203"/>
      <c r="G1093" s="203"/>
      <c r="H1093" s="203"/>
      <c r="I1093" s="203"/>
      <c r="J1093" s="203"/>
      <c r="K1093" s="203"/>
      <c r="L1093" s="203"/>
      <c r="M1093" s="203"/>
      <c r="N1093" s="203"/>
      <c r="O1093" s="203"/>
      <c r="P1093" s="203"/>
      <c r="Q1093" s="203"/>
      <c r="R1093" s="203"/>
      <c r="S1093" s="203"/>
      <c r="T1093" s="203"/>
      <c r="U1093" s="203"/>
      <c r="V1093" s="203"/>
      <c r="W1093" s="203"/>
      <c r="X1093" s="204" t="str">
        <f>IFERROR(ROUND(X1092*0.22,2),"")</f>
        <v/>
      </c>
      <c r="Y1093" s="204"/>
      <c r="Z1093" s="204"/>
      <c r="AA1093" s="204"/>
      <c r="AB1093" s="204"/>
    </row>
    <row r="1094" spans="1:28" ht="18" customHeight="1" x14ac:dyDescent="0.2">
      <c r="A1094" s="203" t="s">
        <v>67</v>
      </c>
      <c r="B1094" s="203"/>
      <c r="C1094" s="203"/>
      <c r="D1094" s="203"/>
      <c r="E1094" s="203"/>
      <c r="F1094" s="203"/>
      <c r="G1094" s="203"/>
      <c r="H1094" s="203"/>
      <c r="I1094" s="203"/>
      <c r="J1094" s="203"/>
      <c r="K1094" s="203"/>
      <c r="L1094" s="203"/>
      <c r="M1094" s="203"/>
      <c r="N1094" s="203"/>
      <c r="O1094" s="203"/>
      <c r="P1094" s="203"/>
      <c r="Q1094" s="203"/>
      <c r="R1094" s="203"/>
      <c r="S1094" s="203"/>
      <c r="T1094" s="203"/>
      <c r="U1094" s="203"/>
      <c r="V1094" s="203"/>
      <c r="W1094" s="203"/>
      <c r="X1094" s="204" t="str">
        <f>IFERROR(ROUND(X1092*0.01,2),"")</f>
        <v/>
      </c>
      <c r="Y1094" s="204"/>
      <c r="Z1094" s="204"/>
      <c r="AA1094" s="204"/>
      <c r="AB1094" s="204"/>
    </row>
    <row r="1095" spans="1:28" ht="18" customHeight="1" x14ac:dyDescent="0.2">
      <c r="A1095" s="203" t="s">
        <v>33</v>
      </c>
      <c r="B1095" s="203"/>
      <c r="C1095" s="203"/>
      <c r="D1095" s="203"/>
      <c r="E1095" s="203"/>
      <c r="F1095" s="203"/>
      <c r="G1095" s="203"/>
      <c r="H1095" s="203"/>
      <c r="I1095" s="203"/>
      <c r="J1095" s="203"/>
      <c r="K1095" s="203"/>
      <c r="L1095" s="203"/>
      <c r="M1095" s="203"/>
      <c r="N1095" s="203"/>
      <c r="O1095" s="203"/>
      <c r="P1095" s="203"/>
      <c r="Q1095" s="203"/>
      <c r="R1095" s="203"/>
      <c r="S1095" s="203"/>
      <c r="T1095" s="203"/>
      <c r="U1095" s="203"/>
      <c r="V1095" s="203"/>
      <c r="W1095" s="203"/>
      <c r="X1095" s="204" t="str">
        <f>IF(SUM(X1092:AB1094)=0,"",SUM(X1092:AB1094))</f>
        <v/>
      </c>
      <c r="Y1095" s="204"/>
      <c r="Z1095" s="204"/>
      <c r="AA1095" s="204"/>
      <c r="AB1095" s="204"/>
    </row>
    <row r="1096" spans="1:28" ht="18" customHeight="1" x14ac:dyDescent="0.2">
      <c r="A1096" s="67"/>
      <c r="B1096" s="67"/>
      <c r="C1096" s="67"/>
      <c r="D1096" s="67"/>
      <c r="E1096" s="67"/>
      <c r="F1096" s="67"/>
      <c r="G1096" s="67"/>
      <c r="H1096" s="67"/>
      <c r="I1096" s="67"/>
      <c r="J1096" s="67"/>
      <c r="K1096" s="67"/>
      <c r="L1096" s="67"/>
      <c r="M1096" s="67"/>
      <c r="N1096" s="94"/>
      <c r="O1096" s="89"/>
      <c r="P1096" s="89"/>
      <c r="Q1096" s="89"/>
      <c r="R1096" s="89"/>
      <c r="S1096" s="95"/>
      <c r="T1096" s="95"/>
      <c r="U1096" s="95"/>
      <c r="V1096" s="95"/>
      <c r="W1096" s="95"/>
      <c r="X1096" s="95"/>
      <c r="Y1096" s="95"/>
      <c r="Z1096" s="95"/>
      <c r="AA1096" s="90"/>
      <c r="AB1096" s="90"/>
    </row>
    <row r="1097" spans="1:28" ht="18" customHeight="1" x14ac:dyDescent="0.2">
      <c r="A1097" s="92" t="s">
        <v>71</v>
      </c>
      <c r="B1097" s="82"/>
      <c r="C1097" s="82"/>
      <c r="D1097" s="82"/>
      <c r="E1097" s="82"/>
      <c r="F1097" s="82"/>
      <c r="G1097" s="82"/>
      <c r="H1097" s="82"/>
      <c r="I1097" s="82"/>
      <c r="J1097" s="82"/>
      <c r="K1097" s="82"/>
      <c r="L1097" s="82"/>
      <c r="M1097" s="82"/>
      <c r="N1097" s="82"/>
      <c r="O1097" s="82"/>
      <c r="P1097" s="82"/>
      <c r="R1097" s="82"/>
      <c r="T1097" s="82"/>
      <c r="V1097" s="82"/>
      <c r="W1097" s="82"/>
      <c r="X1097" s="82"/>
      <c r="Y1097" s="82"/>
      <c r="Z1097" s="82"/>
      <c r="AA1097" s="82"/>
      <c r="AB1097" s="93" t="s">
        <v>72</v>
      </c>
    </row>
    <row r="1098" spans="1:28" ht="18" customHeight="1" x14ac:dyDescent="0.2">
      <c r="A1098" s="82"/>
      <c r="B1098" s="82"/>
      <c r="C1098" s="82"/>
      <c r="D1098" s="82"/>
      <c r="E1098" s="82"/>
      <c r="F1098" s="82"/>
      <c r="G1098" s="82"/>
      <c r="H1098" s="82"/>
      <c r="I1098" s="82"/>
      <c r="J1098" s="82"/>
      <c r="K1098" s="82"/>
      <c r="L1098" s="82"/>
      <c r="M1098" s="82"/>
      <c r="N1098" s="82"/>
      <c r="O1098" s="82"/>
      <c r="P1098" s="82"/>
      <c r="Q1098" s="82"/>
      <c r="R1098" s="82"/>
      <c r="T1098" s="82"/>
      <c r="V1098" s="82"/>
      <c r="W1098" s="82"/>
      <c r="X1098" s="82"/>
      <c r="Y1098" s="82"/>
      <c r="Z1098" s="82"/>
      <c r="AA1098" s="82"/>
      <c r="AB1098" s="82"/>
    </row>
    <row r="1099" spans="1:28" ht="18" customHeight="1" x14ac:dyDescent="0.2">
      <c r="A1099" s="208">
        <f>Finanzierungsplan!$N$48</f>
        <v>2027</v>
      </c>
      <c r="B1099" s="208"/>
    </row>
    <row r="1100" spans="1:28" ht="18" customHeight="1" x14ac:dyDescent="0.2">
      <c r="A1100" s="209" t="s">
        <v>48</v>
      </c>
      <c r="B1100" s="209"/>
      <c r="C1100" s="209"/>
      <c r="D1100" s="209"/>
      <c r="E1100" s="209"/>
      <c r="F1100" s="210" t="s">
        <v>81</v>
      </c>
      <c r="G1100" s="210"/>
      <c r="H1100" s="210"/>
      <c r="I1100" s="210"/>
      <c r="J1100" s="210"/>
      <c r="K1100" s="210" t="s">
        <v>69</v>
      </c>
      <c r="L1100" s="210"/>
      <c r="M1100" s="210"/>
      <c r="N1100" s="210"/>
      <c r="O1100" s="210"/>
      <c r="P1100" s="210"/>
      <c r="Q1100" s="210"/>
      <c r="R1100" s="210"/>
      <c r="S1100" s="210" t="s">
        <v>70</v>
      </c>
      <c r="T1100" s="210"/>
      <c r="U1100" s="210"/>
      <c r="V1100" s="210"/>
      <c r="W1100" s="210"/>
      <c r="X1100" s="210" t="s">
        <v>115</v>
      </c>
      <c r="Y1100" s="210"/>
      <c r="Z1100" s="210"/>
      <c r="AA1100" s="210"/>
      <c r="AB1100" s="210"/>
    </row>
    <row r="1101" spans="1:28" ht="18" customHeight="1" x14ac:dyDescent="0.2">
      <c r="A1101" s="209"/>
      <c r="B1101" s="209"/>
      <c r="C1101" s="209"/>
      <c r="D1101" s="209"/>
      <c r="E1101" s="209"/>
      <c r="F1101" s="210"/>
      <c r="G1101" s="210"/>
      <c r="H1101" s="210"/>
      <c r="I1101" s="210"/>
      <c r="J1101" s="210"/>
      <c r="K1101" s="210"/>
      <c r="L1101" s="210"/>
      <c r="M1101" s="210"/>
      <c r="N1101" s="210"/>
      <c r="O1101" s="210"/>
      <c r="P1101" s="210"/>
      <c r="Q1101" s="210"/>
      <c r="R1101" s="210"/>
      <c r="S1101" s="210"/>
      <c r="T1101" s="210"/>
      <c r="U1101" s="210"/>
      <c r="V1101" s="210"/>
      <c r="W1101" s="210"/>
      <c r="X1101" s="210"/>
      <c r="Y1101" s="210"/>
      <c r="Z1101" s="210"/>
      <c r="AA1101" s="210"/>
      <c r="AB1101" s="210"/>
    </row>
    <row r="1102" spans="1:28" ht="18" customHeight="1" x14ac:dyDescent="0.2">
      <c r="A1102" s="206" t="s">
        <v>54</v>
      </c>
      <c r="B1102" s="206"/>
      <c r="C1102" s="206"/>
      <c r="D1102" s="206"/>
      <c r="E1102" s="206"/>
      <c r="F1102" s="207"/>
      <c r="G1102" s="207"/>
      <c r="H1102" s="207"/>
      <c r="I1102" s="207"/>
      <c r="J1102" s="207"/>
      <c r="K1102" s="207"/>
      <c r="L1102" s="207"/>
      <c r="M1102" s="207"/>
      <c r="N1102" s="207"/>
      <c r="O1102" s="207"/>
      <c r="P1102" s="207"/>
      <c r="Q1102" s="207"/>
      <c r="R1102" s="207"/>
      <c r="S1102" s="207"/>
      <c r="T1102" s="207"/>
      <c r="U1102" s="207"/>
      <c r="V1102" s="207"/>
      <c r="W1102" s="207"/>
      <c r="X1102" s="204" t="str">
        <f>IF(OR($M$1068="",$M$1060="",SUM(F1102:W1102)=0),"",IFERROR(ROUND((F1102+K1102+S1102)*$M$1068/$M$1060,2),""))</f>
        <v/>
      </c>
      <c r="Y1102" s="204"/>
      <c r="Z1102" s="204"/>
      <c r="AA1102" s="204"/>
      <c r="AB1102" s="204"/>
    </row>
    <row r="1103" spans="1:28" ht="18" customHeight="1" x14ac:dyDescent="0.2">
      <c r="A1103" s="206" t="s">
        <v>55</v>
      </c>
      <c r="B1103" s="206"/>
      <c r="C1103" s="206"/>
      <c r="D1103" s="206"/>
      <c r="E1103" s="206"/>
      <c r="F1103" s="207"/>
      <c r="G1103" s="207"/>
      <c r="H1103" s="207"/>
      <c r="I1103" s="207"/>
      <c r="J1103" s="207"/>
      <c r="K1103" s="207"/>
      <c r="L1103" s="207"/>
      <c r="M1103" s="207"/>
      <c r="N1103" s="207"/>
      <c r="O1103" s="207"/>
      <c r="P1103" s="207"/>
      <c r="Q1103" s="207"/>
      <c r="R1103" s="207"/>
      <c r="S1103" s="207"/>
      <c r="T1103" s="207"/>
      <c r="U1103" s="207"/>
      <c r="V1103" s="207"/>
      <c r="W1103" s="207"/>
      <c r="X1103" s="204" t="str">
        <f t="shared" ref="X1103:X1113" si="35">IF(OR($M$1068="",$M$1060="",SUM(F1103:W1103)=0),"",IFERROR(ROUND((F1103+K1103+S1103)*$M$1068/$M$1060,2),""))</f>
        <v/>
      </c>
      <c r="Y1103" s="204"/>
      <c r="Z1103" s="204"/>
      <c r="AA1103" s="204"/>
      <c r="AB1103" s="204"/>
    </row>
    <row r="1104" spans="1:28" ht="18" customHeight="1" x14ac:dyDescent="0.2">
      <c r="A1104" s="206" t="s">
        <v>56</v>
      </c>
      <c r="B1104" s="206"/>
      <c r="C1104" s="206"/>
      <c r="D1104" s="206"/>
      <c r="E1104" s="206"/>
      <c r="F1104" s="207"/>
      <c r="G1104" s="207"/>
      <c r="H1104" s="207"/>
      <c r="I1104" s="207"/>
      <c r="J1104" s="207"/>
      <c r="K1104" s="207"/>
      <c r="L1104" s="207"/>
      <c r="M1104" s="207"/>
      <c r="N1104" s="207"/>
      <c r="O1104" s="207"/>
      <c r="P1104" s="207"/>
      <c r="Q1104" s="207"/>
      <c r="R1104" s="207"/>
      <c r="S1104" s="207"/>
      <c r="T1104" s="207"/>
      <c r="U1104" s="207"/>
      <c r="V1104" s="207"/>
      <c r="W1104" s="207"/>
      <c r="X1104" s="204" t="str">
        <f t="shared" si="35"/>
        <v/>
      </c>
      <c r="Y1104" s="204"/>
      <c r="Z1104" s="204"/>
      <c r="AA1104" s="204"/>
      <c r="AB1104" s="204"/>
    </row>
    <row r="1105" spans="1:28" ht="18" customHeight="1" x14ac:dyDescent="0.2">
      <c r="A1105" s="206" t="s">
        <v>57</v>
      </c>
      <c r="B1105" s="206"/>
      <c r="C1105" s="206"/>
      <c r="D1105" s="206"/>
      <c r="E1105" s="206"/>
      <c r="F1105" s="207"/>
      <c r="G1105" s="207"/>
      <c r="H1105" s="207"/>
      <c r="I1105" s="207"/>
      <c r="J1105" s="207"/>
      <c r="K1105" s="207"/>
      <c r="L1105" s="207"/>
      <c r="M1105" s="207"/>
      <c r="N1105" s="207"/>
      <c r="O1105" s="207"/>
      <c r="P1105" s="207"/>
      <c r="Q1105" s="207"/>
      <c r="R1105" s="207"/>
      <c r="S1105" s="207"/>
      <c r="T1105" s="207"/>
      <c r="U1105" s="207"/>
      <c r="V1105" s="207"/>
      <c r="W1105" s="207"/>
      <c r="X1105" s="204" t="str">
        <f t="shared" si="35"/>
        <v/>
      </c>
      <c r="Y1105" s="204"/>
      <c r="Z1105" s="204"/>
      <c r="AA1105" s="204"/>
      <c r="AB1105" s="204"/>
    </row>
    <row r="1106" spans="1:28" ht="18" customHeight="1" x14ac:dyDescent="0.2">
      <c r="A1106" s="206" t="s">
        <v>58</v>
      </c>
      <c r="B1106" s="206"/>
      <c r="C1106" s="206"/>
      <c r="D1106" s="206"/>
      <c r="E1106" s="206"/>
      <c r="F1106" s="207"/>
      <c r="G1106" s="207"/>
      <c r="H1106" s="207"/>
      <c r="I1106" s="207"/>
      <c r="J1106" s="207"/>
      <c r="K1106" s="207"/>
      <c r="L1106" s="207"/>
      <c r="M1106" s="207"/>
      <c r="N1106" s="207"/>
      <c r="O1106" s="207"/>
      <c r="P1106" s="207"/>
      <c r="Q1106" s="207"/>
      <c r="R1106" s="207"/>
      <c r="S1106" s="207"/>
      <c r="T1106" s="207"/>
      <c r="U1106" s="207"/>
      <c r="V1106" s="207"/>
      <c r="W1106" s="207"/>
      <c r="X1106" s="204" t="str">
        <f t="shared" si="35"/>
        <v/>
      </c>
      <c r="Y1106" s="204"/>
      <c r="Z1106" s="204"/>
      <c r="AA1106" s="204"/>
      <c r="AB1106" s="204"/>
    </row>
    <row r="1107" spans="1:28" ht="18" customHeight="1" x14ac:dyDescent="0.2">
      <c r="A1107" s="206" t="s">
        <v>59</v>
      </c>
      <c r="B1107" s="206"/>
      <c r="C1107" s="206"/>
      <c r="D1107" s="206"/>
      <c r="E1107" s="206"/>
      <c r="F1107" s="207"/>
      <c r="G1107" s="207"/>
      <c r="H1107" s="207"/>
      <c r="I1107" s="207"/>
      <c r="J1107" s="207"/>
      <c r="K1107" s="207"/>
      <c r="L1107" s="207"/>
      <c r="M1107" s="207"/>
      <c r="N1107" s="207"/>
      <c r="O1107" s="207"/>
      <c r="P1107" s="207"/>
      <c r="Q1107" s="207"/>
      <c r="R1107" s="207"/>
      <c r="S1107" s="207"/>
      <c r="T1107" s="207"/>
      <c r="U1107" s="207"/>
      <c r="V1107" s="207"/>
      <c r="W1107" s="207"/>
      <c r="X1107" s="204" t="str">
        <f t="shared" si="35"/>
        <v/>
      </c>
      <c r="Y1107" s="204"/>
      <c r="Z1107" s="204"/>
      <c r="AA1107" s="204"/>
      <c r="AB1107" s="204"/>
    </row>
    <row r="1108" spans="1:28" ht="18" customHeight="1" x14ac:dyDescent="0.2">
      <c r="A1108" s="206" t="s">
        <v>60</v>
      </c>
      <c r="B1108" s="206"/>
      <c r="C1108" s="206"/>
      <c r="D1108" s="206"/>
      <c r="E1108" s="206"/>
      <c r="F1108" s="207"/>
      <c r="G1108" s="207"/>
      <c r="H1108" s="207"/>
      <c r="I1108" s="207"/>
      <c r="J1108" s="207"/>
      <c r="K1108" s="207"/>
      <c r="L1108" s="207"/>
      <c r="M1108" s="207"/>
      <c r="N1108" s="207"/>
      <c r="O1108" s="207"/>
      <c r="P1108" s="207"/>
      <c r="Q1108" s="207"/>
      <c r="R1108" s="207"/>
      <c r="S1108" s="207"/>
      <c r="T1108" s="207"/>
      <c r="U1108" s="207"/>
      <c r="V1108" s="207"/>
      <c r="W1108" s="207"/>
      <c r="X1108" s="204" t="str">
        <f t="shared" si="35"/>
        <v/>
      </c>
      <c r="Y1108" s="204"/>
      <c r="Z1108" s="204"/>
      <c r="AA1108" s="204"/>
      <c r="AB1108" s="204"/>
    </row>
    <row r="1109" spans="1:28" ht="18" customHeight="1" x14ac:dyDescent="0.2">
      <c r="A1109" s="206" t="s">
        <v>61</v>
      </c>
      <c r="B1109" s="206"/>
      <c r="C1109" s="206"/>
      <c r="D1109" s="206"/>
      <c r="E1109" s="206"/>
      <c r="F1109" s="207"/>
      <c r="G1109" s="207"/>
      <c r="H1109" s="207"/>
      <c r="I1109" s="207"/>
      <c r="J1109" s="207"/>
      <c r="K1109" s="207"/>
      <c r="L1109" s="207"/>
      <c r="M1109" s="207"/>
      <c r="N1109" s="207"/>
      <c r="O1109" s="207"/>
      <c r="P1109" s="207"/>
      <c r="Q1109" s="207"/>
      <c r="R1109" s="207"/>
      <c r="S1109" s="207"/>
      <c r="T1109" s="207"/>
      <c r="U1109" s="207"/>
      <c r="V1109" s="207"/>
      <c r="W1109" s="207"/>
      <c r="X1109" s="204" t="str">
        <f t="shared" si="35"/>
        <v/>
      </c>
      <c r="Y1109" s="204"/>
      <c r="Z1109" s="204"/>
      <c r="AA1109" s="204"/>
      <c r="AB1109" s="204"/>
    </row>
    <row r="1110" spans="1:28" ht="18" customHeight="1" x14ac:dyDescent="0.2">
      <c r="A1110" s="206" t="s">
        <v>62</v>
      </c>
      <c r="B1110" s="206"/>
      <c r="C1110" s="206"/>
      <c r="D1110" s="206"/>
      <c r="E1110" s="206"/>
      <c r="F1110" s="207"/>
      <c r="G1110" s="207"/>
      <c r="H1110" s="207"/>
      <c r="I1110" s="207"/>
      <c r="J1110" s="207"/>
      <c r="K1110" s="207"/>
      <c r="L1110" s="207"/>
      <c r="M1110" s="207"/>
      <c r="N1110" s="207"/>
      <c r="O1110" s="207"/>
      <c r="P1110" s="207"/>
      <c r="Q1110" s="207"/>
      <c r="R1110" s="207"/>
      <c r="S1110" s="207"/>
      <c r="T1110" s="207"/>
      <c r="U1110" s="207"/>
      <c r="V1110" s="207"/>
      <c r="W1110" s="207"/>
      <c r="X1110" s="204" t="str">
        <f t="shared" si="35"/>
        <v/>
      </c>
      <c r="Y1110" s="204"/>
      <c r="Z1110" s="204"/>
      <c r="AA1110" s="204"/>
      <c r="AB1110" s="204"/>
    </row>
    <row r="1111" spans="1:28" ht="18" customHeight="1" x14ac:dyDescent="0.2">
      <c r="A1111" s="206" t="s">
        <v>63</v>
      </c>
      <c r="B1111" s="206"/>
      <c r="C1111" s="206"/>
      <c r="D1111" s="206"/>
      <c r="E1111" s="206"/>
      <c r="F1111" s="207"/>
      <c r="G1111" s="207"/>
      <c r="H1111" s="207"/>
      <c r="I1111" s="207"/>
      <c r="J1111" s="207"/>
      <c r="K1111" s="207"/>
      <c r="L1111" s="207"/>
      <c r="M1111" s="207"/>
      <c r="N1111" s="207"/>
      <c r="O1111" s="207"/>
      <c r="P1111" s="207"/>
      <c r="Q1111" s="207"/>
      <c r="R1111" s="207"/>
      <c r="S1111" s="207"/>
      <c r="T1111" s="207"/>
      <c r="U1111" s="207"/>
      <c r="V1111" s="207"/>
      <c r="W1111" s="207"/>
      <c r="X1111" s="204" t="str">
        <f t="shared" si="35"/>
        <v/>
      </c>
      <c r="Y1111" s="204"/>
      <c r="Z1111" s="204"/>
      <c r="AA1111" s="204"/>
      <c r="AB1111" s="204"/>
    </row>
    <row r="1112" spans="1:28" ht="18" customHeight="1" x14ac:dyDescent="0.2">
      <c r="A1112" s="206" t="s">
        <v>64</v>
      </c>
      <c r="B1112" s="206"/>
      <c r="C1112" s="206"/>
      <c r="D1112" s="206"/>
      <c r="E1112" s="206"/>
      <c r="F1112" s="207"/>
      <c r="G1112" s="207"/>
      <c r="H1112" s="207"/>
      <c r="I1112" s="207"/>
      <c r="J1112" s="207"/>
      <c r="K1112" s="207"/>
      <c r="L1112" s="207"/>
      <c r="M1112" s="207"/>
      <c r="N1112" s="207"/>
      <c r="O1112" s="207"/>
      <c r="P1112" s="207"/>
      <c r="Q1112" s="207"/>
      <c r="R1112" s="207"/>
      <c r="S1112" s="207"/>
      <c r="T1112" s="207"/>
      <c r="U1112" s="207"/>
      <c r="V1112" s="207"/>
      <c r="W1112" s="207"/>
      <c r="X1112" s="204" t="str">
        <f t="shared" si="35"/>
        <v/>
      </c>
      <c r="Y1112" s="204"/>
      <c r="Z1112" s="204"/>
      <c r="AA1112" s="204"/>
      <c r="AB1112" s="204"/>
    </row>
    <row r="1113" spans="1:28" ht="18" customHeight="1" x14ac:dyDescent="0.2">
      <c r="A1113" s="206" t="s">
        <v>65</v>
      </c>
      <c r="B1113" s="206"/>
      <c r="C1113" s="206"/>
      <c r="D1113" s="206"/>
      <c r="E1113" s="206"/>
      <c r="F1113" s="207"/>
      <c r="G1113" s="207"/>
      <c r="H1113" s="207"/>
      <c r="I1113" s="207"/>
      <c r="J1113" s="207"/>
      <c r="K1113" s="207"/>
      <c r="L1113" s="207"/>
      <c r="M1113" s="207"/>
      <c r="N1113" s="207"/>
      <c r="O1113" s="207"/>
      <c r="P1113" s="207"/>
      <c r="Q1113" s="207"/>
      <c r="R1113" s="207"/>
      <c r="S1113" s="207"/>
      <c r="T1113" s="207"/>
      <c r="U1113" s="207"/>
      <c r="V1113" s="207"/>
      <c r="W1113" s="207"/>
      <c r="X1113" s="204" t="str">
        <f t="shared" si="35"/>
        <v/>
      </c>
      <c r="Y1113" s="204"/>
      <c r="Z1113" s="204"/>
      <c r="AA1113" s="204"/>
      <c r="AB1113" s="204"/>
    </row>
    <row r="1114" spans="1:28" ht="18" customHeight="1" x14ac:dyDescent="0.2">
      <c r="A1114" s="203" t="s">
        <v>66</v>
      </c>
      <c r="B1114" s="203"/>
      <c r="C1114" s="203"/>
      <c r="D1114" s="203"/>
      <c r="E1114" s="203"/>
      <c r="F1114" s="203"/>
      <c r="G1114" s="203"/>
      <c r="H1114" s="203"/>
      <c r="I1114" s="203"/>
      <c r="J1114" s="203"/>
      <c r="K1114" s="203"/>
      <c r="L1114" s="203"/>
      <c r="M1114" s="203"/>
      <c r="N1114" s="203"/>
      <c r="O1114" s="203"/>
      <c r="P1114" s="203"/>
      <c r="Q1114" s="203"/>
      <c r="R1114" s="203"/>
      <c r="S1114" s="203"/>
      <c r="T1114" s="203"/>
      <c r="U1114" s="203"/>
      <c r="V1114" s="203"/>
      <c r="W1114" s="203"/>
      <c r="X1114" s="204" t="str">
        <f>IF(SUM(X1102:AB1113)=0,"",SUM(X1102:AB1113))</f>
        <v/>
      </c>
      <c r="Y1114" s="204"/>
      <c r="Z1114" s="204"/>
      <c r="AA1114" s="204"/>
      <c r="AB1114" s="204"/>
    </row>
    <row r="1115" spans="1:28" ht="18" customHeight="1" x14ac:dyDescent="0.2">
      <c r="A1115" s="203" t="s">
        <v>87</v>
      </c>
      <c r="B1115" s="203"/>
      <c r="C1115" s="203"/>
      <c r="D1115" s="203"/>
      <c r="E1115" s="203"/>
      <c r="F1115" s="203"/>
      <c r="G1115" s="203"/>
      <c r="H1115" s="203"/>
      <c r="I1115" s="203"/>
      <c r="J1115" s="203"/>
      <c r="K1115" s="203"/>
      <c r="L1115" s="203"/>
      <c r="M1115" s="203"/>
      <c r="N1115" s="203"/>
      <c r="O1115" s="203"/>
      <c r="P1115" s="203"/>
      <c r="Q1115" s="203"/>
      <c r="R1115" s="203"/>
      <c r="S1115" s="203"/>
      <c r="T1115" s="203"/>
      <c r="U1115" s="203"/>
      <c r="V1115" s="203"/>
      <c r="W1115" s="203"/>
      <c r="X1115" s="204" t="str">
        <f>IFERROR(ROUND(X1114*0.22,2),"")</f>
        <v/>
      </c>
      <c r="Y1115" s="204"/>
      <c r="Z1115" s="204"/>
      <c r="AA1115" s="204"/>
      <c r="AB1115" s="204"/>
    </row>
    <row r="1116" spans="1:28" ht="18" customHeight="1" x14ac:dyDescent="0.2">
      <c r="A1116" s="203" t="s">
        <v>67</v>
      </c>
      <c r="B1116" s="203"/>
      <c r="C1116" s="203"/>
      <c r="D1116" s="203"/>
      <c r="E1116" s="203"/>
      <c r="F1116" s="203"/>
      <c r="G1116" s="203"/>
      <c r="H1116" s="203"/>
      <c r="I1116" s="203"/>
      <c r="J1116" s="203"/>
      <c r="K1116" s="203"/>
      <c r="L1116" s="203"/>
      <c r="M1116" s="203"/>
      <c r="N1116" s="203"/>
      <c r="O1116" s="203"/>
      <c r="P1116" s="203"/>
      <c r="Q1116" s="203"/>
      <c r="R1116" s="203"/>
      <c r="S1116" s="203"/>
      <c r="T1116" s="203"/>
      <c r="U1116" s="203"/>
      <c r="V1116" s="203"/>
      <c r="W1116" s="203"/>
      <c r="X1116" s="204" t="str">
        <f>IFERROR(ROUND(X1114*0.01,2),"")</f>
        <v/>
      </c>
      <c r="Y1116" s="204"/>
      <c r="Z1116" s="204"/>
      <c r="AA1116" s="204"/>
      <c r="AB1116" s="204"/>
    </row>
    <row r="1117" spans="1:28" ht="18" customHeight="1" x14ac:dyDescent="0.2">
      <c r="A1117" s="203" t="s">
        <v>33</v>
      </c>
      <c r="B1117" s="203"/>
      <c r="C1117" s="203"/>
      <c r="D1117" s="203"/>
      <c r="E1117" s="203"/>
      <c r="F1117" s="203"/>
      <c r="G1117" s="203"/>
      <c r="H1117" s="203"/>
      <c r="I1117" s="203"/>
      <c r="J1117" s="203"/>
      <c r="K1117" s="203"/>
      <c r="L1117" s="203"/>
      <c r="M1117" s="203"/>
      <c r="N1117" s="203"/>
      <c r="O1117" s="203"/>
      <c r="P1117" s="203"/>
      <c r="Q1117" s="203"/>
      <c r="R1117" s="203"/>
      <c r="S1117" s="203"/>
      <c r="T1117" s="203"/>
      <c r="U1117" s="203"/>
      <c r="V1117" s="203"/>
      <c r="W1117" s="203"/>
      <c r="X1117" s="204" t="str">
        <f>IF(SUM(X1114:AB1116)=0,"",SUM(X1114:AB1116))</f>
        <v/>
      </c>
      <c r="Y1117" s="204"/>
      <c r="Z1117" s="204"/>
      <c r="AA1117" s="204"/>
      <c r="AB1117" s="204"/>
    </row>
    <row r="1118" spans="1:28" ht="18" customHeight="1" x14ac:dyDescent="0.2">
      <c r="A1118" s="67"/>
      <c r="B1118" s="67"/>
      <c r="C1118" s="67"/>
      <c r="D1118" s="67"/>
      <c r="E1118" s="67"/>
      <c r="F1118" s="67"/>
      <c r="G1118" s="67"/>
      <c r="H1118" s="67"/>
      <c r="I1118" s="67"/>
      <c r="J1118" s="67"/>
      <c r="K1118" s="67"/>
      <c r="L1118" s="67"/>
      <c r="M1118" s="67"/>
      <c r="N1118" s="94"/>
      <c r="O1118" s="89"/>
      <c r="P1118" s="89"/>
      <c r="Q1118" s="89"/>
      <c r="R1118" s="89"/>
      <c r="S1118" s="95"/>
      <c r="T1118" s="95"/>
      <c r="U1118" s="95"/>
      <c r="V1118" s="95"/>
      <c r="W1118" s="95"/>
      <c r="X1118" s="95"/>
      <c r="Y1118" s="95"/>
      <c r="Z1118" s="95"/>
      <c r="AA1118" s="90"/>
      <c r="AB1118" s="90"/>
    </row>
    <row r="1119" spans="1:28" ht="18" customHeight="1" x14ac:dyDescent="0.2">
      <c r="A1119" s="92" t="s">
        <v>71</v>
      </c>
      <c r="B1119" s="82"/>
      <c r="C1119" s="82"/>
      <c r="D1119" s="82"/>
      <c r="E1119" s="82"/>
      <c r="F1119" s="82"/>
      <c r="G1119" s="82"/>
      <c r="H1119" s="82"/>
      <c r="I1119" s="82"/>
      <c r="J1119" s="82"/>
      <c r="K1119" s="82"/>
      <c r="L1119" s="82"/>
      <c r="M1119" s="82"/>
      <c r="N1119" s="82"/>
      <c r="O1119" s="82"/>
      <c r="P1119" s="82"/>
      <c r="R1119" s="82"/>
      <c r="T1119" s="82"/>
      <c r="V1119" s="82"/>
      <c r="W1119" s="82"/>
      <c r="X1119" s="82"/>
      <c r="Y1119" s="82"/>
      <c r="Z1119" s="82"/>
      <c r="AA1119" s="82"/>
      <c r="AB1119" s="93" t="s">
        <v>72</v>
      </c>
    </row>
    <row r="1120" spans="1:28" ht="18" customHeight="1" x14ac:dyDescent="0.2">
      <c r="A1120" s="82"/>
      <c r="B1120" s="82"/>
      <c r="C1120" s="82"/>
      <c r="D1120" s="82"/>
      <c r="E1120" s="82"/>
      <c r="F1120" s="82"/>
      <c r="G1120" s="82"/>
      <c r="H1120" s="82"/>
      <c r="I1120" s="82"/>
      <c r="J1120" s="82"/>
      <c r="K1120" s="82"/>
      <c r="L1120" s="82"/>
      <c r="M1120" s="82"/>
      <c r="N1120" s="82"/>
      <c r="O1120" s="82"/>
      <c r="P1120" s="82"/>
      <c r="Q1120" s="82"/>
      <c r="R1120" s="82"/>
      <c r="T1120" s="82"/>
      <c r="V1120" s="82"/>
      <c r="W1120" s="82"/>
      <c r="X1120" s="82"/>
      <c r="Y1120" s="82"/>
      <c r="Z1120" s="82"/>
      <c r="AA1120" s="82"/>
      <c r="AB1120" s="82"/>
    </row>
    <row r="1121" spans="1:28" ht="18" customHeight="1" x14ac:dyDescent="0.2">
      <c r="A1121" s="208">
        <f>Finanzierungsplan!$S$48</f>
        <v>2028</v>
      </c>
      <c r="B1121" s="208"/>
    </row>
    <row r="1122" spans="1:28" ht="18" customHeight="1" x14ac:dyDescent="0.2">
      <c r="A1122" s="209" t="s">
        <v>48</v>
      </c>
      <c r="B1122" s="209"/>
      <c r="C1122" s="209"/>
      <c r="D1122" s="209"/>
      <c r="E1122" s="209"/>
      <c r="F1122" s="210" t="s">
        <v>82</v>
      </c>
      <c r="G1122" s="210"/>
      <c r="H1122" s="210"/>
      <c r="I1122" s="210"/>
      <c r="J1122" s="210"/>
      <c r="K1122" s="210" t="s">
        <v>73</v>
      </c>
      <c r="L1122" s="210"/>
      <c r="M1122" s="210"/>
      <c r="N1122" s="210"/>
      <c r="O1122" s="210"/>
      <c r="P1122" s="210"/>
      <c r="Q1122" s="210"/>
      <c r="R1122" s="210"/>
      <c r="S1122" s="210" t="s">
        <v>74</v>
      </c>
      <c r="T1122" s="210"/>
      <c r="U1122" s="210"/>
      <c r="V1122" s="210"/>
      <c r="W1122" s="210"/>
      <c r="X1122" s="210" t="s">
        <v>115</v>
      </c>
      <c r="Y1122" s="210"/>
      <c r="Z1122" s="210"/>
      <c r="AA1122" s="210"/>
      <c r="AB1122" s="210"/>
    </row>
    <row r="1123" spans="1:28" ht="18" customHeight="1" x14ac:dyDescent="0.2">
      <c r="A1123" s="209"/>
      <c r="B1123" s="209"/>
      <c r="C1123" s="209"/>
      <c r="D1123" s="209"/>
      <c r="E1123" s="209"/>
      <c r="F1123" s="210"/>
      <c r="G1123" s="210"/>
      <c r="H1123" s="210"/>
      <c r="I1123" s="210"/>
      <c r="J1123" s="210"/>
      <c r="K1123" s="210"/>
      <c r="L1123" s="210"/>
      <c r="M1123" s="210"/>
      <c r="N1123" s="210"/>
      <c r="O1123" s="210"/>
      <c r="P1123" s="210"/>
      <c r="Q1123" s="210"/>
      <c r="R1123" s="210"/>
      <c r="S1123" s="210"/>
      <c r="T1123" s="210"/>
      <c r="U1123" s="210"/>
      <c r="V1123" s="210"/>
      <c r="W1123" s="210"/>
      <c r="X1123" s="210"/>
      <c r="Y1123" s="210"/>
      <c r="Z1123" s="210"/>
      <c r="AA1123" s="210"/>
      <c r="AB1123" s="210"/>
    </row>
    <row r="1124" spans="1:28" ht="18" customHeight="1" x14ac:dyDescent="0.2">
      <c r="A1124" s="206" t="s">
        <v>54</v>
      </c>
      <c r="B1124" s="206"/>
      <c r="C1124" s="206"/>
      <c r="D1124" s="206"/>
      <c r="E1124" s="206"/>
      <c r="F1124" s="207"/>
      <c r="G1124" s="207"/>
      <c r="H1124" s="207"/>
      <c r="I1124" s="207"/>
      <c r="J1124" s="207"/>
      <c r="K1124" s="207"/>
      <c r="L1124" s="207"/>
      <c r="M1124" s="207"/>
      <c r="N1124" s="207"/>
      <c r="O1124" s="207"/>
      <c r="P1124" s="207"/>
      <c r="Q1124" s="207"/>
      <c r="R1124" s="207"/>
      <c r="S1124" s="207"/>
      <c r="T1124" s="207"/>
      <c r="U1124" s="207"/>
      <c r="V1124" s="207"/>
      <c r="W1124" s="207"/>
      <c r="X1124" s="204" t="str">
        <f>IF(OR($M$1068="",$M$1060="",SUM(F1124:W1124)=0),"",IFERROR(ROUND((F1124+K1124+S1124)*$M$1068/$M$1060,2),""))</f>
        <v/>
      </c>
      <c r="Y1124" s="204"/>
      <c r="Z1124" s="204"/>
      <c r="AA1124" s="204"/>
      <c r="AB1124" s="204"/>
    </row>
    <row r="1125" spans="1:28" ht="18" customHeight="1" x14ac:dyDescent="0.2">
      <c r="A1125" s="206" t="s">
        <v>55</v>
      </c>
      <c r="B1125" s="206"/>
      <c r="C1125" s="206"/>
      <c r="D1125" s="206"/>
      <c r="E1125" s="206"/>
      <c r="F1125" s="207"/>
      <c r="G1125" s="207"/>
      <c r="H1125" s="207"/>
      <c r="I1125" s="207"/>
      <c r="J1125" s="207"/>
      <c r="K1125" s="207"/>
      <c r="L1125" s="207"/>
      <c r="M1125" s="207"/>
      <c r="N1125" s="207"/>
      <c r="O1125" s="207"/>
      <c r="P1125" s="207"/>
      <c r="Q1125" s="207"/>
      <c r="R1125" s="207"/>
      <c r="S1125" s="207"/>
      <c r="T1125" s="207"/>
      <c r="U1125" s="207"/>
      <c r="V1125" s="207"/>
      <c r="W1125" s="207"/>
      <c r="X1125" s="204" t="str">
        <f t="shared" ref="X1125:X1135" si="36">IF(OR($M$1068="",$M$1060="",SUM(F1125:W1125)=0),"",IFERROR(ROUND((F1125+K1125+S1125)*$M$1068/$M$1060,2),""))</f>
        <v/>
      </c>
      <c r="Y1125" s="204"/>
      <c r="Z1125" s="204"/>
      <c r="AA1125" s="204"/>
      <c r="AB1125" s="204"/>
    </row>
    <row r="1126" spans="1:28" ht="18" customHeight="1" x14ac:dyDescent="0.2">
      <c r="A1126" s="206" t="s">
        <v>56</v>
      </c>
      <c r="B1126" s="206"/>
      <c r="C1126" s="206"/>
      <c r="D1126" s="206"/>
      <c r="E1126" s="206"/>
      <c r="F1126" s="207"/>
      <c r="G1126" s="207"/>
      <c r="H1126" s="207"/>
      <c r="I1126" s="207"/>
      <c r="J1126" s="207"/>
      <c r="K1126" s="207"/>
      <c r="L1126" s="207"/>
      <c r="M1126" s="207"/>
      <c r="N1126" s="207"/>
      <c r="O1126" s="207"/>
      <c r="P1126" s="207"/>
      <c r="Q1126" s="207"/>
      <c r="R1126" s="207"/>
      <c r="S1126" s="207"/>
      <c r="T1126" s="207"/>
      <c r="U1126" s="207"/>
      <c r="V1126" s="207"/>
      <c r="W1126" s="207"/>
      <c r="X1126" s="204" t="str">
        <f t="shared" si="36"/>
        <v/>
      </c>
      <c r="Y1126" s="204"/>
      <c r="Z1126" s="204"/>
      <c r="AA1126" s="204"/>
      <c r="AB1126" s="204"/>
    </row>
    <row r="1127" spans="1:28" ht="18" customHeight="1" x14ac:dyDescent="0.2">
      <c r="A1127" s="206" t="s">
        <v>57</v>
      </c>
      <c r="B1127" s="206"/>
      <c r="C1127" s="206"/>
      <c r="D1127" s="206"/>
      <c r="E1127" s="206"/>
      <c r="F1127" s="207"/>
      <c r="G1127" s="207"/>
      <c r="H1127" s="207"/>
      <c r="I1127" s="207"/>
      <c r="J1127" s="207"/>
      <c r="K1127" s="207"/>
      <c r="L1127" s="207"/>
      <c r="M1127" s="207"/>
      <c r="N1127" s="207"/>
      <c r="O1127" s="207"/>
      <c r="P1127" s="207"/>
      <c r="Q1127" s="207"/>
      <c r="R1127" s="207"/>
      <c r="S1127" s="207"/>
      <c r="T1127" s="207"/>
      <c r="U1127" s="207"/>
      <c r="V1127" s="207"/>
      <c r="W1127" s="207"/>
      <c r="X1127" s="204" t="str">
        <f t="shared" si="36"/>
        <v/>
      </c>
      <c r="Y1127" s="204"/>
      <c r="Z1127" s="204"/>
      <c r="AA1127" s="204"/>
      <c r="AB1127" s="204"/>
    </row>
    <row r="1128" spans="1:28" ht="18" customHeight="1" x14ac:dyDescent="0.2">
      <c r="A1128" s="206" t="s">
        <v>58</v>
      </c>
      <c r="B1128" s="206"/>
      <c r="C1128" s="206"/>
      <c r="D1128" s="206"/>
      <c r="E1128" s="206"/>
      <c r="F1128" s="207"/>
      <c r="G1128" s="207"/>
      <c r="H1128" s="207"/>
      <c r="I1128" s="207"/>
      <c r="J1128" s="207"/>
      <c r="K1128" s="207"/>
      <c r="L1128" s="207"/>
      <c r="M1128" s="207"/>
      <c r="N1128" s="207"/>
      <c r="O1128" s="207"/>
      <c r="P1128" s="207"/>
      <c r="Q1128" s="207"/>
      <c r="R1128" s="207"/>
      <c r="S1128" s="207"/>
      <c r="T1128" s="207"/>
      <c r="U1128" s="207"/>
      <c r="V1128" s="207"/>
      <c r="W1128" s="207"/>
      <c r="X1128" s="204" t="str">
        <f t="shared" si="36"/>
        <v/>
      </c>
      <c r="Y1128" s="204"/>
      <c r="Z1128" s="204"/>
      <c r="AA1128" s="204"/>
      <c r="AB1128" s="204"/>
    </row>
    <row r="1129" spans="1:28" ht="18" customHeight="1" x14ac:dyDescent="0.2">
      <c r="A1129" s="206" t="s">
        <v>59</v>
      </c>
      <c r="B1129" s="206"/>
      <c r="C1129" s="206"/>
      <c r="D1129" s="206"/>
      <c r="E1129" s="206"/>
      <c r="F1129" s="207"/>
      <c r="G1129" s="207"/>
      <c r="H1129" s="207"/>
      <c r="I1129" s="207"/>
      <c r="J1129" s="207"/>
      <c r="K1129" s="207"/>
      <c r="L1129" s="207"/>
      <c r="M1129" s="207"/>
      <c r="N1129" s="207"/>
      <c r="O1129" s="207"/>
      <c r="P1129" s="207"/>
      <c r="Q1129" s="207"/>
      <c r="R1129" s="207"/>
      <c r="S1129" s="207"/>
      <c r="T1129" s="207"/>
      <c r="U1129" s="207"/>
      <c r="V1129" s="207"/>
      <c r="W1129" s="207"/>
      <c r="X1129" s="204" t="str">
        <f t="shared" si="36"/>
        <v/>
      </c>
      <c r="Y1129" s="204"/>
      <c r="Z1129" s="204"/>
      <c r="AA1129" s="204"/>
      <c r="AB1129" s="204"/>
    </row>
    <row r="1130" spans="1:28" ht="18" customHeight="1" x14ac:dyDescent="0.2">
      <c r="A1130" s="206" t="s">
        <v>60</v>
      </c>
      <c r="B1130" s="206"/>
      <c r="C1130" s="206"/>
      <c r="D1130" s="206"/>
      <c r="E1130" s="206"/>
      <c r="F1130" s="207"/>
      <c r="G1130" s="207"/>
      <c r="H1130" s="207"/>
      <c r="I1130" s="207"/>
      <c r="J1130" s="207"/>
      <c r="K1130" s="207"/>
      <c r="L1130" s="207"/>
      <c r="M1130" s="207"/>
      <c r="N1130" s="207"/>
      <c r="O1130" s="207"/>
      <c r="P1130" s="207"/>
      <c r="Q1130" s="207"/>
      <c r="R1130" s="207"/>
      <c r="S1130" s="207"/>
      <c r="T1130" s="207"/>
      <c r="U1130" s="207"/>
      <c r="V1130" s="207"/>
      <c r="W1130" s="207"/>
      <c r="X1130" s="204" t="str">
        <f t="shared" si="36"/>
        <v/>
      </c>
      <c r="Y1130" s="204"/>
      <c r="Z1130" s="204"/>
      <c r="AA1130" s="204"/>
      <c r="AB1130" s="204"/>
    </row>
    <row r="1131" spans="1:28" ht="18" customHeight="1" x14ac:dyDescent="0.2">
      <c r="A1131" s="206" t="s">
        <v>61</v>
      </c>
      <c r="B1131" s="206"/>
      <c r="C1131" s="206"/>
      <c r="D1131" s="206"/>
      <c r="E1131" s="206"/>
      <c r="F1131" s="207"/>
      <c r="G1131" s="207"/>
      <c r="H1131" s="207"/>
      <c r="I1131" s="207"/>
      <c r="J1131" s="207"/>
      <c r="K1131" s="207"/>
      <c r="L1131" s="207"/>
      <c r="M1131" s="207"/>
      <c r="N1131" s="207"/>
      <c r="O1131" s="207"/>
      <c r="P1131" s="207"/>
      <c r="Q1131" s="207"/>
      <c r="R1131" s="207"/>
      <c r="S1131" s="207"/>
      <c r="T1131" s="207"/>
      <c r="U1131" s="207"/>
      <c r="V1131" s="207"/>
      <c r="W1131" s="207"/>
      <c r="X1131" s="204" t="str">
        <f t="shared" si="36"/>
        <v/>
      </c>
      <c r="Y1131" s="204"/>
      <c r="Z1131" s="204"/>
      <c r="AA1131" s="204"/>
      <c r="AB1131" s="204"/>
    </row>
    <row r="1132" spans="1:28" ht="18" customHeight="1" x14ac:dyDescent="0.2">
      <c r="A1132" s="206" t="s">
        <v>62</v>
      </c>
      <c r="B1132" s="206"/>
      <c r="C1132" s="206"/>
      <c r="D1132" s="206"/>
      <c r="E1132" s="206"/>
      <c r="F1132" s="207"/>
      <c r="G1132" s="207"/>
      <c r="H1132" s="207"/>
      <c r="I1132" s="207"/>
      <c r="J1132" s="207"/>
      <c r="K1132" s="207"/>
      <c r="L1132" s="207"/>
      <c r="M1132" s="207"/>
      <c r="N1132" s="207"/>
      <c r="O1132" s="207"/>
      <c r="P1132" s="207"/>
      <c r="Q1132" s="207"/>
      <c r="R1132" s="207"/>
      <c r="S1132" s="207"/>
      <c r="T1132" s="207"/>
      <c r="U1132" s="207"/>
      <c r="V1132" s="207"/>
      <c r="W1132" s="207"/>
      <c r="X1132" s="204" t="str">
        <f t="shared" si="36"/>
        <v/>
      </c>
      <c r="Y1132" s="204"/>
      <c r="Z1132" s="204"/>
      <c r="AA1132" s="204"/>
      <c r="AB1132" s="204"/>
    </row>
    <row r="1133" spans="1:28" ht="18" customHeight="1" x14ac:dyDescent="0.2">
      <c r="A1133" s="206" t="s">
        <v>63</v>
      </c>
      <c r="B1133" s="206"/>
      <c r="C1133" s="206"/>
      <c r="D1133" s="206"/>
      <c r="E1133" s="206"/>
      <c r="F1133" s="207"/>
      <c r="G1133" s="207"/>
      <c r="H1133" s="207"/>
      <c r="I1133" s="207"/>
      <c r="J1133" s="207"/>
      <c r="K1133" s="207"/>
      <c r="L1133" s="207"/>
      <c r="M1133" s="207"/>
      <c r="N1133" s="207"/>
      <c r="O1133" s="207"/>
      <c r="P1133" s="207"/>
      <c r="Q1133" s="207"/>
      <c r="R1133" s="207"/>
      <c r="S1133" s="207"/>
      <c r="T1133" s="207"/>
      <c r="U1133" s="207"/>
      <c r="V1133" s="207"/>
      <c r="W1133" s="207"/>
      <c r="X1133" s="204" t="str">
        <f t="shared" si="36"/>
        <v/>
      </c>
      <c r="Y1133" s="204"/>
      <c r="Z1133" s="204"/>
      <c r="AA1133" s="204"/>
      <c r="AB1133" s="204"/>
    </row>
    <row r="1134" spans="1:28" ht="18" customHeight="1" x14ac:dyDescent="0.2">
      <c r="A1134" s="206" t="s">
        <v>64</v>
      </c>
      <c r="B1134" s="206"/>
      <c r="C1134" s="206"/>
      <c r="D1134" s="206"/>
      <c r="E1134" s="206"/>
      <c r="F1134" s="207"/>
      <c r="G1134" s="207"/>
      <c r="H1134" s="207"/>
      <c r="I1134" s="207"/>
      <c r="J1134" s="207"/>
      <c r="K1134" s="207"/>
      <c r="L1134" s="207"/>
      <c r="M1134" s="207"/>
      <c r="N1134" s="207"/>
      <c r="O1134" s="207"/>
      <c r="P1134" s="207"/>
      <c r="Q1134" s="207"/>
      <c r="R1134" s="207"/>
      <c r="S1134" s="207"/>
      <c r="T1134" s="207"/>
      <c r="U1134" s="207"/>
      <c r="V1134" s="207"/>
      <c r="W1134" s="207"/>
      <c r="X1134" s="204" t="str">
        <f t="shared" si="36"/>
        <v/>
      </c>
      <c r="Y1134" s="204"/>
      <c r="Z1134" s="204"/>
      <c r="AA1134" s="204"/>
      <c r="AB1134" s="204"/>
    </row>
    <row r="1135" spans="1:28" ht="18" customHeight="1" x14ac:dyDescent="0.2">
      <c r="A1135" s="206" t="s">
        <v>65</v>
      </c>
      <c r="B1135" s="206"/>
      <c r="C1135" s="206"/>
      <c r="D1135" s="206"/>
      <c r="E1135" s="206"/>
      <c r="F1135" s="207"/>
      <c r="G1135" s="207"/>
      <c r="H1135" s="207"/>
      <c r="I1135" s="207"/>
      <c r="J1135" s="207"/>
      <c r="K1135" s="207"/>
      <c r="L1135" s="207"/>
      <c r="M1135" s="207"/>
      <c r="N1135" s="207"/>
      <c r="O1135" s="207"/>
      <c r="P1135" s="207"/>
      <c r="Q1135" s="207"/>
      <c r="R1135" s="207"/>
      <c r="S1135" s="207"/>
      <c r="T1135" s="207"/>
      <c r="U1135" s="207"/>
      <c r="V1135" s="207"/>
      <c r="W1135" s="207"/>
      <c r="X1135" s="204" t="str">
        <f t="shared" si="36"/>
        <v/>
      </c>
      <c r="Y1135" s="204"/>
      <c r="Z1135" s="204"/>
      <c r="AA1135" s="204"/>
      <c r="AB1135" s="204"/>
    </row>
    <row r="1136" spans="1:28" ht="18" customHeight="1" x14ac:dyDescent="0.2">
      <c r="A1136" s="203" t="s">
        <v>66</v>
      </c>
      <c r="B1136" s="203"/>
      <c r="C1136" s="203"/>
      <c r="D1136" s="203"/>
      <c r="E1136" s="203"/>
      <c r="F1136" s="203"/>
      <c r="G1136" s="203"/>
      <c r="H1136" s="203"/>
      <c r="I1136" s="203"/>
      <c r="J1136" s="203"/>
      <c r="K1136" s="203"/>
      <c r="L1136" s="203"/>
      <c r="M1136" s="203"/>
      <c r="N1136" s="203"/>
      <c r="O1136" s="203"/>
      <c r="P1136" s="203"/>
      <c r="Q1136" s="203"/>
      <c r="R1136" s="203"/>
      <c r="S1136" s="203"/>
      <c r="T1136" s="203"/>
      <c r="U1136" s="203"/>
      <c r="V1136" s="203"/>
      <c r="W1136" s="203"/>
      <c r="X1136" s="204" t="str">
        <f>IF(SUM(X1124:AB1135)=0,"",SUM(X1124:AB1135))</f>
        <v/>
      </c>
      <c r="Y1136" s="204"/>
      <c r="Z1136" s="204"/>
      <c r="AA1136" s="204"/>
      <c r="AB1136" s="204"/>
    </row>
    <row r="1137" spans="1:30" ht="18" customHeight="1" x14ac:dyDescent="0.2">
      <c r="A1137" s="203" t="s">
        <v>87</v>
      </c>
      <c r="B1137" s="203"/>
      <c r="C1137" s="203"/>
      <c r="D1137" s="203"/>
      <c r="E1137" s="203"/>
      <c r="F1137" s="203"/>
      <c r="G1137" s="203"/>
      <c r="H1137" s="203"/>
      <c r="I1137" s="203"/>
      <c r="J1137" s="203"/>
      <c r="K1137" s="203"/>
      <c r="L1137" s="203"/>
      <c r="M1137" s="203"/>
      <c r="N1137" s="203"/>
      <c r="O1137" s="203"/>
      <c r="P1137" s="203"/>
      <c r="Q1137" s="203"/>
      <c r="R1137" s="203"/>
      <c r="S1137" s="203"/>
      <c r="T1137" s="203"/>
      <c r="U1137" s="203"/>
      <c r="V1137" s="203"/>
      <c r="W1137" s="203"/>
      <c r="X1137" s="204" t="str">
        <f>IFERROR(ROUND(X1136*0.22,2),"")</f>
        <v/>
      </c>
      <c r="Y1137" s="204"/>
      <c r="Z1137" s="204"/>
      <c r="AA1137" s="204"/>
      <c r="AB1137" s="204"/>
    </row>
    <row r="1138" spans="1:30" ht="18" customHeight="1" x14ac:dyDescent="0.2">
      <c r="A1138" s="203" t="s">
        <v>67</v>
      </c>
      <c r="B1138" s="203"/>
      <c r="C1138" s="203"/>
      <c r="D1138" s="203"/>
      <c r="E1138" s="203"/>
      <c r="F1138" s="203"/>
      <c r="G1138" s="203"/>
      <c r="H1138" s="203"/>
      <c r="I1138" s="203"/>
      <c r="J1138" s="203"/>
      <c r="K1138" s="203"/>
      <c r="L1138" s="203"/>
      <c r="M1138" s="203"/>
      <c r="N1138" s="203"/>
      <c r="O1138" s="203"/>
      <c r="P1138" s="203"/>
      <c r="Q1138" s="203"/>
      <c r="R1138" s="203"/>
      <c r="S1138" s="203"/>
      <c r="T1138" s="203"/>
      <c r="U1138" s="203"/>
      <c r="V1138" s="203"/>
      <c r="W1138" s="203"/>
      <c r="X1138" s="204" t="str">
        <f>IFERROR(ROUND(X1136*0.01,2),"")</f>
        <v/>
      </c>
      <c r="Y1138" s="204"/>
      <c r="Z1138" s="204"/>
      <c r="AA1138" s="204"/>
      <c r="AB1138" s="204"/>
    </row>
    <row r="1139" spans="1:30" ht="18" customHeight="1" x14ac:dyDescent="0.2">
      <c r="A1139" s="203" t="s">
        <v>33</v>
      </c>
      <c r="B1139" s="203"/>
      <c r="C1139" s="203"/>
      <c r="D1139" s="203"/>
      <c r="E1139" s="203"/>
      <c r="F1139" s="203"/>
      <c r="G1139" s="203"/>
      <c r="H1139" s="203"/>
      <c r="I1139" s="203"/>
      <c r="J1139" s="203"/>
      <c r="K1139" s="203"/>
      <c r="L1139" s="203"/>
      <c r="M1139" s="203"/>
      <c r="N1139" s="203"/>
      <c r="O1139" s="203"/>
      <c r="P1139" s="203"/>
      <c r="Q1139" s="203"/>
      <c r="R1139" s="203"/>
      <c r="S1139" s="203"/>
      <c r="T1139" s="203"/>
      <c r="U1139" s="203"/>
      <c r="V1139" s="203"/>
      <c r="W1139" s="203"/>
      <c r="X1139" s="204" t="str">
        <f>IF(SUM(X1136:AB1138)=0,"",SUM(X1136:AB1138))</f>
        <v/>
      </c>
      <c r="Y1139" s="204"/>
      <c r="Z1139" s="204"/>
      <c r="AA1139" s="204"/>
      <c r="AB1139" s="204"/>
    </row>
    <row r="1140" spans="1:30" ht="18" customHeight="1" x14ac:dyDescent="0.2">
      <c r="A1140" s="205" t="str">
        <f>"Gesamtsumme "&amp;Finanzierungsplan!I236&amp;" bis "&amp;Finanzierungsplan!S236</f>
        <v xml:space="preserve">Gesamtsumme  bis </v>
      </c>
      <c r="B1140" s="205"/>
      <c r="C1140" s="205"/>
      <c r="D1140" s="205"/>
      <c r="E1140" s="205"/>
      <c r="F1140" s="205"/>
      <c r="G1140" s="205"/>
      <c r="H1140" s="205"/>
      <c r="I1140" s="205"/>
      <c r="J1140" s="205"/>
      <c r="K1140" s="205"/>
      <c r="L1140" s="205"/>
      <c r="M1140" s="205"/>
      <c r="N1140" s="205"/>
      <c r="O1140" s="205"/>
      <c r="P1140" s="205"/>
      <c r="Q1140" s="205"/>
      <c r="R1140" s="205"/>
      <c r="S1140" s="205"/>
      <c r="T1140" s="205"/>
      <c r="U1140" s="205"/>
      <c r="V1140" s="205"/>
      <c r="W1140" s="205"/>
      <c r="X1140" s="204" t="str">
        <f>IF(SUM(X1139,X1117,X1095)=0,"",IFERROR(ROUND(SUM(X1139,X1117,X1095),2),""))</f>
        <v/>
      </c>
      <c r="Y1140" s="204"/>
      <c r="Z1140" s="204"/>
      <c r="AA1140" s="204"/>
      <c r="AB1140" s="204"/>
    </row>
    <row r="1141" spans="1:30" ht="18" customHeight="1" x14ac:dyDescent="0.2">
      <c r="A1141" s="92"/>
      <c r="B1141" s="82"/>
      <c r="C1141" s="82"/>
      <c r="D1141" s="82"/>
      <c r="E1141" s="82"/>
      <c r="F1141" s="82"/>
      <c r="G1141" s="82"/>
      <c r="H1141" s="82"/>
      <c r="I1141" s="82"/>
      <c r="J1141" s="82"/>
      <c r="K1141" s="82"/>
      <c r="L1141" s="82"/>
      <c r="M1141" s="82"/>
      <c r="N1141" s="82"/>
      <c r="O1141" s="82"/>
      <c r="P1141" s="82"/>
      <c r="Q1141" s="82"/>
      <c r="R1141" s="82"/>
      <c r="S1141" s="92"/>
      <c r="T1141" s="82"/>
      <c r="V1141" s="82"/>
      <c r="W1141" s="82"/>
      <c r="X1141" s="82"/>
      <c r="Y1141" s="82"/>
      <c r="Z1141" s="82"/>
      <c r="AA1141" s="82"/>
      <c r="AB1141" s="82"/>
    </row>
    <row r="1142" spans="1:30" ht="18" customHeight="1" x14ac:dyDescent="0.2">
      <c r="A1142" s="92" t="s">
        <v>75</v>
      </c>
      <c r="B1142" s="82"/>
      <c r="C1142" s="82"/>
      <c r="D1142" s="82"/>
      <c r="E1142" s="82"/>
      <c r="F1142" s="82"/>
      <c r="G1142" s="82"/>
      <c r="H1142" s="82"/>
      <c r="I1142" s="82"/>
      <c r="J1142" s="82"/>
      <c r="K1142" s="82"/>
      <c r="L1142" s="82"/>
      <c r="M1142" s="82"/>
      <c r="N1142" s="82"/>
      <c r="O1142" s="82"/>
      <c r="P1142" s="82"/>
      <c r="Q1142" s="82"/>
      <c r="R1142" s="82"/>
      <c r="T1142" s="82"/>
      <c r="V1142" s="82"/>
      <c r="W1142" s="82"/>
      <c r="X1142" s="82"/>
      <c r="Y1142" s="82"/>
      <c r="Z1142" s="82"/>
      <c r="AA1142" s="82"/>
      <c r="AB1142" s="93" t="s">
        <v>76</v>
      </c>
    </row>
    <row r="1143" spans="1:30" ht="15" customHeight="1" x14ac:dyDescent="0.2">
      <c r="A1143" s="92"/>
      <c r="B1143" s="82"/>
      <c r="C1143" s="82"/>
      <c r="D1143" s="82"/>
      <c r="E1143" s="82"/>
      <c r="F1143" s="82"/>
      <c r="G1143" s="82"/>
      <c r="H1143" s="82"/>
      <c r="I1143" s="82"/>
      <c r="J1143" s="82"/>
      <c r="K1143" s="82"/>
      <c r="L1143" s="82"/>
      <c r="M1143" s="82"/>
      <c r="N1143" s="82"/>
      <c r="O1143" s="82"/>
      <c r="P1143" s="82"/>
      <c r="Q1143" s="82"/>
      <c r="R1143" s="82"/>
      <c r="S1143" s="92"/>
      <c r="T1143" s="82"/>
      <c r="V1143" s="82"/>
      <c r="W1143" s="82"/>
      <c r="X1143" s="82"/>
      <c r="Y1143" s="82"/>
      <c r="Z1143" s="82"/>
      <c r="AA1143" s="82"/>
      <c r="AB1143" s="82"/>
      <c r="AC1143" s="82"/>
      <c r="AD1143" s="82"/>
    </row>
    <row r="1144" spans="1:30" ht="15" customHeight="1" x14ac:dyDescent="0.2">
      <c r="A1144" s="203" t="s">
        <v>145</v>
      </c>
      <c r="B1144" s="203"/>
      <c r="C1144" s="203"/>
      <c r="D1144" s="203"/>
      <c r="E1144" s="203"/>
      <c r="F1144" s="187" t="str">
        <f>IF(Gesamtübersicht!$B$8="","",Gesamtübersicht!$B$8)</f>
        <v/>
      </c>
      <c r="G1144" s="187"/>
      <c r="H1144" s="187"/>
      <c r="I1144" s="187"/>
      <c r="J1144" s="187"/>
      <c r="K1144" s="187"/>
      <c r="L1144" s="187"/>
      <c r="M1144" s="187"/>
      <c r="N1144" s="187"/>
      <c r="O1144" s="187"/>
      <c r="P1144" s="187"/>
      <c r="Q1144" s="187"/>
      <c r="R1144" s="187"/>
      <c r="S1144" s="187"/>
      <c r="T1144" s="187"/>
      <c r="U1144" s="187"/>
      <c r="V1144" s="187"/>
      <c r="W1144" s="187"/>
      <c r="X1144" s="187"/>
      <c r="Y1144" s="187"/>
      <c r="Z1144" s="187"/>
      <c r="AA1144" s="187"/>
      <c r="AB1144" s="187"/>
    </row>
    <row r="1145" spans="1:30" ht="15" customHeight="1" x14ac:dyDescent="0.2">
      <c r="A1145" s="203" t="s">
        <v>142</v>
      </c>
      <c r="B1145" s="203"/>
      <c r="C1145" s="203"/>
      <c r="D1145" s="203"/>
      <c r="E1145" s="203"/>
      <c r="F1145" s="186" t="str">
        <f>IF(Gesamtübersicht!$B$9="","",Gesamtübersicht!$B$9)</f>
        <v/>
      </c>
      <c r="G1145" s="186"/>
      <c r="H1145" s="186"/>
      <c r="I1145" s="186"/>
      <c r="J1145" s="186"/>
      <c r="K1145" s="186"/>
      <c r="L1145" s="186"/>
      <c r="M1145" s="186"/>
      <c r="N1145" s="186"/>
      <c r="O1145" s="186"/>
      <c r="P1145" s="186"/>
      <c r="Q1145" s="186"/>
      <c r="R1145" s="186"/>
      <c r="S1145" s="186"/>
      <c r="T1145" s="186"/>
      <c r="U1145" s="186"/>
      <c r="V1145" s="186"/>
      <c r="W1145" s="186"/>
      <c r="X1145" s="186"/>
      <c r="Y1145" s="186"/>
      <c r="Z1145" s="186"/>
      <c r="AA1145" s="186"/>
      <c r="AB1145" s="186"/>
    </row>
    <row r="1146" spans="1:30" ht="15" customHeight="1" x14ac:dyDescent="0.2">
      <c r="A1146" s="83"/>
      <c r="B1146" s="83"/>
      <c r="C1146" s="83"/>
      <c r="D1146" s="83"/>
      <c r="E1146" s="83"/>
      <c r="F1146" s="96"/>
      <c r="G1146" s="96"/>
      <c r="H1146" s="96"/>
      <c r="I1146" s="96"/>
      <c r="J1146" s="96"/>
      <c r="K1146" s="96"/>
      <c r="L1146" s="96"/>
      <c r="M1146" s="96"/>
      <c r="N1146" s="96"/>
      <c r="O1146" s="96"/>
      <c r="P1146" s="96"/>
      <c r="Q1146" s="96"/>
      <c r="R1146" s="96"/>
      <c r="S1146" s="96"/>
      <c r="T1146" s="96"/>
      <c r="U1146" s="96"/>
      <c r="V1146" s="96"/>
      <c r="W1146" s="96"/>
      <c r="X1146" s="96"/>
      <c r="Y1146" s="96"/>
      <c r="Z1146" s="96"/>
      <c r="AA1146" s="96"/>
      <c r="AB1146" s="96"/>
    </row>
    <row r="1147" spans="1:30" ht="18" customHeight="1" x14ac:dyDescent="0.2">
      <c r="A1147" s="97" t="s">
        <v>129</v>
      </c>
    </row>
    <row r="1148" spans="1:30" ht="18" customHeight="1" x14ac:dyDescent="0.2">
      <c r="A1148" s="217" t="s">
        <v>1</v>
      </c>
      <c r="B1148" s="217"/>
      <c r="C1148" s="217"/>
      <c r="D1148" s="217"/>
      <c r="E1148" s="217"/>
      <c r="F1148" s="217"/>
      <c r="G1148" s="217"/>
      <c r="H1148" s="217"/>
      <c r="I1148" s="217"/>
      <c r="J1148" s="217"/>
      <c r="K1148" s="217"/>
      <c r="L1148" s="217"/>
      <c r="M1148" s="217"/>
      <c r="N1148" s="217"/>
      <c r="O1148" s="217"/>
      <c r="P1148" s="217"/>
      <c r="Q1148" s="217"/>
      <c r="R1148" s="217"/>
      <c r="S1148" s="217"/>
      <c r="T1148" s="217"/>
      <c r="U1148" s="217"/>
      <c r="V1148" s="217"/>
      <c r="W1148" s="217"/>
      <c r="X1148" s="217"/>
      <c r="Y1148" s="217"/>
      <c r="Z1148" s="217"/>
      <c r="AA1148" s="217"/>
      <c r="AB1148" s="217"/>
    </row>
    <row r="1150" spans="1:30" ht="18" customHeight="1" x14ac:dyDescent="0.2">
      <c r="A1150" s="67"/>
      <c r="B1150" s="213" t="s">
        <v>11</v>
      </c>
      <c r="C1150" s="213"/>
      <c r="D1150" s="213"/>
      <c r="E1150" s="213"/>
      <c r="F1150" s="213"/>
      <c r="G1150" s="213"/>
      <c r="H1150" s="213"/>
      <c r="I1150" s="213"/>
      <c r="J1150" s="213"/>
      <c r="K1150" s="213"/>
      <c r="L1150" s="213"/>
      <c r="M1150" s="218"/>
      <c r="N1150" s="218"/>
      <c r="O1150" s="218"/>
      <c r="P1150" s="218"/>
      <c r="Q1150" s="218"/>
      <c r="R1150" s="218"/>
      <c r="S1150" s="218"/>
      <c r="T1150" s="218"/>
      <c r="U1150" s="218"/>
      <c r="V1150" s="218"/>
      <c r="W1150" s="218"/>
      <c r="X1150" s="218"/>
      <c r="Y1150" s="67"/>
      <c r="Z1150" s="67"/>
      <c r="AA1150" s="67"/>
      <c r="AB1150" s="67"/>
    </row>
    <row r="1151" spans="1:30" ht="18" customHeight="1" x14ac:dyDescent="0.2">
      <c r="A1151" s="67"/>
      <c r="B1151" s="224" t="s">
        <v>44</v>
      </c>
      <c r="C1151" s="224"/>
      <c r="D1151" s="224"/>
      <c r="E1151" s="224"/>
      <c r="F1151" s="224"/>
      <c r="G1151" s="224"/>
      <c r="H1151" s="224"/>
      <c r="I1151" s="224"/>
      <c r="J1151" s="224"/>
      <c r="K1151" s="224"/>
      <c r="L1151" s="224"/>
      <c r="M1151" s="3"/>
      <c r="N1151" s="74"/>
      <c r="O1151" s="74"/>
      <c r="P1151" s="74"/>
      <c r="Q1151" s="74"/>
      <c r="R1151" s="74"/>
      <c r="S1151" s="74"/>
      <c r="T1151" s="74"/>
      <c r="U1151" s="74"/>
      <c r="V1151" s="74"/>
      <c r="W1151" s="74"/>
      <c r="X1151" s="74"/>
      <c r="Y1151" s="67"/>
      <c r="Z1151" s="67"/>
      <c r="AA1151" s="67"/>
      <c r="AB1151" s="67"/>
    </row>
    <row r="1153" spans="1:28" ht="18" customHeight="1" x14ac:dyDescent="0.2">
      <c r="A1153" s="217" t="s">
        <v>46</v>
      </c>
      <c r="B1153" s="217"/>
      <c r="C1153" s="217"/>
      <c r="D1153" s="217"/>
      <c r="E1153" s="217"/>
      <c r="F1153" s="217"/>
      <c r="G1153" s="217"/>
      <c r="H1153" s="217"/>
      <c r="I1153" s="217"/>
      <c r="J1153" s="217"/>
      <c r="K1153" s="217"/>
      <c r="L1153" s="217"/>
      <c r="M1153" s="217"/>
      <c r="N1153" s="217"/>
      <c r="O1153" s="217"/>
      <c r="P1153" s="217"/>
      <c r="Q1153" s="217"/>
      <c r="R1153" s="217"/>
      <c r="S1153" s="217"/>
      <c r="T1153" s="217"/>
      <c r="U1153" s="217"/>
      <c r="V1153" s="217"/>
      <c r="W1153" s="217"/>
      <c r="X1153" s="217"/>
      <c r="Y1153" s="217"/>
      <c r="Z1153" s="217"/>
      <c r="AA1153" s="217"/>
      <c r="AB1153" s="217"/>
    </row>
    <row r="1154" spans="1:28" ht="18" customHeight="1" x14ac:dyDescent="0.2">
      <c r="B1154" s="75"/>
      <c r="C1154" s="75"/>
      <c r="D1154" s="75"/>
      <c r="E1154" s="75"/>
      <c r="F1154" s="75"/>
      <c r="G1154" s="75"/>
      <c r="H1154" s="75"/>
      <c r="I1154" s="75"/>
      <c r="J1154" s="75"/>
      <c r="K1154" s="75"/>
    </row>
    <row r="1155" spans="1:28" ht="18" customHeight="1" x14ac:dyDescent="0.2">
      <c r="A1155" s="67"/>
      <c r="B1155" s="213" t="s">
        <v>9</v>
      </c>
      <c r="C1155" s="213"/>
      <c r="D1155" s="213"/>
      <c r="E1155" s="213"/>
      <c r="F1155" s="213"/>
      <c r="G1155" s="213"/>
      <c r="H1155" s="213"/>
      <c r="I1155" s="213"/>
      <c r="J1155" s="213"/>
      <c r="K1155" s="213"/>
      <c r="L1155" s="213"/>
      <c r="M1155" s="214"/>
      <c r="N1155" s="214"/>
      <c r="O1155" s="214"/>
      <c r="P1155" s="214"/>
      <c r="Q1155" s="214"/>
      <c r="R1155" s="214"/>
      <c r="S1155" s="214"/>
      <c r="T1155" s="214"/>
      <c r="U1155" s="214"/>
      <c r="V1155" s="214"/>
      <c r="W1155" s="214"/>
      <c r="X1155" s="214"/>
      <c r="Y1155" s="67"/>
      <c r="Z1155" s="67"/>
      <c r="AA1155" s="67"/>
      <c r="AB1155" s="67"/>
    </row>
    <row r="1156" spans="1:28" ht="18" customHeight="1" x14ac:dyDescent="0.2">
      <c r="A1156" s="67"/>
      <c r="B1156" s="215" t="s">
        <v>52</v>
      </c>
      <c r="C1156" s="215"/>
      <c r="D1156" s="215"/>
      <c r="E1156" s="215"/>
      <c r="F1156" s="215"/>
      <c r="G1156" s="215"/>
      <c r="H1156" s="215"/>
      <c r="I1156" s="215"/>
      <c r="J1156" s="215"/>
      <c r="K1156" s="215"/>
      <c r="L1156" s="215"/>
      <c r="M1156" s="207"/>
      <c r="N1156" s="207"/>
      <c r="O1156" s="207"/>
      <c r="P1156" s="207"/>
      <c r="Q1156" s="207"/>
      <c r="R1156" s="207"/>
      <c r="S1156" s="207"/>
      <c r="T1156" s="207"/>
      <c r="U1156" s="207"/>
      <c r="V1156" s="207"/>
      <c r="W1156" s="207"/>
      <c r="X1156" s="207"/>
      <c r="Y1156" s="67"/>
      <c r="Z1156" s="67"/>
      <c r="AA1156" s="67"/>
      <c r="AB1156" s="67"/>
    </row>
    <row r="1157" spans="1:28" ht="18" customHeight="1" x14ac:dyDescent="0.2">
      <c r="A1157" s="67"/>
      <c r="B1157" s="215" t="s">
        <v>53</v>
      </c>
      <c r="C1157" s="215"/>
      <c r="D1157" s="215"/>
      <c r="E1157" s="215"/>
      <c r="F1157" s="215"/>
      <c r="G1157" s="215"/>
      <c r="H1157" s="215"/>
      <c r="I1157" s="215"/>
      <c r="J1157" s="215"/>
      <c r="K1157" s="215"/>
      <c r="L1157" s="215"/>
      <c r="M1157" s="207"/>
      <c r="N1157" s="207"/>
      <c r="O1157" s="207"/>
      <c r="P1157" s="207"/>
      <c r="Q1157" s="207"/>
      <c r="R1157" s="207"/>
      <c r="S1157" s="207"/>
      <c r="T1157" s="207"/>
      <c r="U1157" s="207"/>
      <c r="V1157" s="207"/>
      <c r="W1157" s="207"/>
      <c r="X1157" s="207"/>
      <c r="Y1157" s="67"/>
      <c r="Z1157" s="67"/>
      <c r="AA1157" s="67"/>
      <c r="AB1157" s="67"/>
    </row>
    <row r="1158" spans="1:28" ht="18" customHeight="1" x14ac:dyDescent="0.2">
      <c r="A1158" s="67"/>
      <c r="B1158" s="213" t="s">
        <v>38</v>
      </c>
      <c r="C1158" s="213"/>
      <c r="D1158" s="213"/>
      <c r="E1158" s="213"/>
      <c r="F1158" s="213"/>
      <c r="G1158" s="213"/>
      <c r="H1158" s="213"/>
      <c r="I1158" s="213"/>
      <c r="J1158" s="213"/>
      <c r="K1158" s="213"/>
      <c r="L1158" s="213"/>
      <c r="M1158" s="216"/>
      <c r="N1158" s="216"/>
      <c r="O1158" s="216"/>
      <c r="P1158" s="216"/>
      <c r="Q1158" s="216"/>
      <c r="R1158" s="216"/>
      <c r="S1158" s="216"/>
      <c r="T1158" s="216"/>
      <c r="U1158" s="216"/>
      <c r="V1158" s="216"/>
      <c r="W1158" s="216"/>
      <c r="X1158" s="216"/>
      <c r="Y1158" s="67"/>
      <c r="Z1158" s="67"/>
      <c r="AA1158" s="67"/>
      <c r="AB1158" s="67"/>
    </row>
    <row r="1159" spans="1:28" ht="18" customHeight="1" x14ac:dyDescent="0.2">
      <c r="B1159" s="76"/>
      <c r="C1159" s="76"/>
      <c r="D1159" s="76"/>
      <c r="E1159" s="76"/>
      <c r="F1159" s="76"/>
      <c r="G1159" s="76"/>
      <c r="H1159" s="76"/>
      <c r="I1159" s="76"/>
      <c r="J1159" s="76"/>
      <c r="K1159" s="76"/>
      <c r="L1159" s="76"/>
      <c r="M1159" s="77"/>
      <c r="N1159" s="77"/>
      <c r="O1159" s="77"/>
      <c r="P1159" s="77"/>
      <c r="Q1159" s="77"/>
      <c r="R1159" s="77"/>
      <c r="S1159" s="77"/>
      <c r="T1159" s="77"/>
      <c r="U1159" s="77"/>
      <c r="V1159" s="77"/>
      <c r="W1159" s="77"/>
      <c r="X1159" s="77"/>
    </row>
    <row r="1160" spans="1:28" ht="18" customHeight="1" x14ac:dyDescent="0.2">
      <c r="A1160" s="217" t="s">
        <v>10</v>
      </c>
      <c r="B1160" s="217"/>
      <c r="C1160" s="217"/>
      <c r="D1160" s="217"/>
      <c r="E1160" s="217"/>
      <c r="F1160" s="217"/>
      <c r="G1160" s="217"/>
      <c r="H1160" s="217"/>
      <c r="I1160" s="217"/>
      <c r="J1160" s="217"/>
      <c r="K1160" s="217"/>
      <c r="L1160" s="217"/>
      <c r="M1160" s="217"/>
      <c r="N1160" s="217"/>
      <c r="O1160" s="217"/>
      <c r="P1160" s="217"/>
      <c r="Q1160" s="217"/>
      <c r="R1160" s="217"/>
      <c r="S1160" s="217"/>
      <c r="T1160" s="217"/>
      <c r="U1160" s="217"/>
      <c r="V1160" s="217"/>
      <c r="W1160" s="217"/>
      <c r="X1160" s="217"/>
      <c r="Y1160" s="217"/>
      <c r="Z1160" s="217"/>
      <c r="AA1160" s="217"/>
      <c r="AB1160" s="217"/>
    </row>
    <row r="1161" spans="1:28" ht="18" customHeight="1" x14ac:dyDescent="0.2">
      <c r="B1161" s="75"/>
      <c r="C1161" s="75"/>
      <c r="D1161" s="75"/>
      <c r="E1161" s="75"/>
      <c r="F1161" s="75"/>
      <c r="G1161" s="75"/>
      <c r="H1161" s="75"/>
      <c r="I1161" s="75"/>
      <c r="K1161" s="75"/>
    </row>
    <row r="1162" spans="1:28" ht="18" customHeight="1" x14ac:dyDescent="0.2">
      <c r="A1162" s="78"/>
      <c r="B1162" s="215" t="s">
        <v>114</v>
      </c>
      <c r="C1162" s="213"/>
      <c r="D1162" s="213"/>
      <c r="E1162" s="213"/>
      <c r="F1162" s="213"/>
      <c r="G1162" s="213"/>
      <c r="H1162" s="213"/>
      <c r="I1162" s="213"/>
      <c r="J1162" s="213"/>
      <c r="K1162" s="213"/>
      <c r="L1162" s="213"/>
      <c r="M1162" s="218"/>
      <c r="N1162" s="219"/>
      <c r="O1162" s="219"/>
      <c r="P1162" s="219"/>
      <c r="Q1162" s="219"/>
      <c r="R1162" s="219"/>
      <c r="S1162" s="219"/>
      <c r="T1162" s="219"/>
      <c r="U1162" s="219"/>
      <c r="V1162" s="219"/>
      <c r="W1162" s="219"/>
      <c r="X1162" s="219"/>
      <c r="Y1162" s="78"/>
      <c r="Z1162" s="78"/>
      <c r="AA1162" s="78"/>
      <c r="AB1162" s="78"/>
    </row>
    <row r="1163" spans="1:28" ht="18" customHeight="1" x14ac:dyDescent="0.2">
      <c r="A1163" s="78"/>
      <c r="B1163" s="215" t="s">
        <v>112</v>
      </c>
      <c r="C1163" s="213"/>
      <c r="D1163" s="213"/>
      <c r="E1163" s="213"/>
      <c r="F1163" s="213"/>
      <c r="G1163" s="213"/>
      <c r="H1163" s="213"/>
      <c r="I1163" s="213"/>
      <c r="J1163" s="213"/>
      <c r="K1163" s="213"/>
      <c r="L1163" s="213"/>
      <c r="M1163" s="220"/>
      <c r="N1163" s="220"/>
      <c r="O1163" s="220"/>
      <c r="P1163" s="220"/>
      <c r="Q1163" s="220"/>
      <c r="R1163" s="220"/>
      <c r="S1163" s="220"/>
      <c r="T1163" s="220"/>
      <c r="U1163" s="220"/>
      <c r="V1163" s="220"/>
      <c r="W1163" s="220"/>
      <c r="X1163" s="220"/>
      <c r="Y1163" s="78"/>
      <c r="Z1163" s="78"/>
      <c r="AA1163" s="78"/>
      <c r="AB1163" s="78"/>
    </row>
    <row r="1164" spans="1:28" ht="18" customHeight="1" x14ac:dyDescent="0.2">
      <c r="A1164" s="78"/>
      <c r="B1164" s="215" t="s">
        <v>77</v>
      </c>
      <c r="C1164" s="213"/>
      <c r="D1164" s="213"/>
      <c r="E1164" s="213"/>
      <c r="F1164" s="213"/>
      <c r="G1164" s="213"/>
      <c r="H1164" s="213"/>
      <c r="I1164" s="213"/>
      <c r="J1164" s="213"/>
      <c r="K1164" s="213"/>
      <c r="L1164" s="213"/>
      <c r="M1164" s="221"/>
      <c r="N1164" s="221"/>
      <c r="O1164" s="221"/>
      <c r="P1164" s="221"/>
      <c r="Q1164" s="221"/>
      <c r="R1164" s="221"/>
      <c r="S1164" s="221"/>
      <c r="T1164" s="221"/>
      <c r="U1164" s="221"/>
      <c r="V1164" s="221"/>
      <c r="W1164" s="221"/>
      <c r="X1164" s="221"/>
      <c r="Y1164" s="78"/>
      <c r="Z1164" s="78"/>
      <c r="AA1164" s="78"/>
      <c r="AB1164" s="78"/>
    </row>
    <row r="1165" spans="1:28" ht="18" customHeight="1" x14ac:dyDescent="0.2">
      <c r="A1165" s="78"/>
      <c r="B1165" s="215" t="s">
        <v>113</v>
      </c>
      <c r="C1165" s="213"/>
      <c r="D1165" s="213"/>
      <c r="E1165" s="213"/>
      <c r="F1165" s="213"/>
      <c r="G1165" s="213"/>
      <c r="H1165" s="213"/>
      <c r="I1165" s="213"/>
      <c r="J1165" s="213"/>
      <c r="K1165" s="213"/>
      <c r="L1165" s="213"/>
      <c r="M1165" s="222"/>
      <c r="N1165" s="222"/>
      <c r="O1165" s="222"/>
      <c r="P1165" s="222"/>
      <c r="Q1165" s="222"/>
      <c r="R1165" s="223" t="s">
        <v>8</v>
      </c>
      <c r="S1165" s="223"/>
      <c r="T1165" s="222"/>
      <c r="U1165" s="222"/>
      <c r="V1165" s="222"/>
      <c r="W1165" s="222"/>
      <c r="X1165" s="222"/>
      <c r="Y1165" s="78"/>
      <c r="Z1165" s="78"/>
      <c r="AA1165" s="78"/>
      <c r="AB1165" s="78"/>
    </row>
    <row r="1166" spans="1:28" ht="18" customHeight="1" x14ac:dyDescent="0.2">
      <c r="A1166" s="78"/>
      <c r="B1166" s="79"/>
      <c r="C1166" s="79"/>
      <c r="D1166" s="79"/>
      <c r="E1166" s="79"/>
      <c r="F1166" s="79"/>
      <c r="G1166" s="79"/>
      <c r="H1166" s="79"/>
      <c r="I1166" s="79"/>
      <c r="J1166" s="79"/>
      <c r="K1166" s="79"/>
      <c r="L1166" s="79"/>
      <c r="M1166" s="80"/>
      <c r="N1166" s="80"/>
      <c r="O1166" s="80"/>
      <c r="P1166" s="80"/>
      <c r="Q1166" s="80"/>
      <c r="R1166" s="81"/>
      <c r="S1166" s="81"/>
      <c r="T1166" s="80"/>
      <c r="U1166" s="80"/>
      <c r="V1166" s="80"/>
      <c r="W1166" s="80"/>
      <c r="X1166" s="80"/>
      <c r="Y1166" s="78"/>
      <c r="Z1166" s="78"/>
      <c r="AA1166" s="78"/>
      <c r="AB1166" s="78"/>
    </row>
    <row r="1167" spans="1:28" ht="18" customHeight="1" x14ac:dyDescent="0.2">
      <c r="A1167" s="82" t="s">
        <v>125</v>
      </c>
      <c r="B1167" s="79"/>
      <c r="C1167" s="79"/>
      <c r="D1167" s="79"/>
      <c r="E1167" s="79"/>
      <c r="F1167" s="79"/>
      <c r="G1167" s="79"/>
      <c r="H1167" s="79"/>
      <c r="I1167" s="79"/>
      <c r="J1167" s="79"/>
      <c r="K1167" s="79"/>
      <c r="L1167" s="79"/>
      <c r="M1167" s="78"/>
      <c r="N1167" s="78"/>
      <c r="O1167" s="80"/>
      <c r="P1167" s="80"/>
      <c r="Q1167" s="80"/>
      <c r="R1167" s="81"/>
      <c r="S1167" s="81"/>
      <c r="T1167" s="80"/>
      <c r="U1167" s="80"/>
      <c r="V1167" s="80"/>
      <c r="W1167" s="80"/>
      <c r="X1167" s="80"/>
      <c r="Y1167" s="78"/>
      <c r="Z1167" s="78"/>
      <c r="AA1167" s="78"/>
      <c r="AB1167" s="78"/>
    </row>
    <row r="1168" spans="1:28" ht="18" customHeight="1" x14ac:dyDescent="0.2">
      <c r="A1168" s="82" t="s">
        <v>126</v>
      </c>
      <c r="B1168" s="67"/>
      <c r="C1168" s="67"/>
      <c r="D1168" s="67"/>
      <c r="E1168" s="83"/>
      <c r="F1168" s="68"/>
      <c r="G1168" s="68"/>
      <c r="H1168" s="68"/>
      <c r="I1168" s="68"/>
      <c r="J1168" s="68"/>
      <c r="K1168" s="68"/>
      <c r="L1168" s="68"/>
      <c r="M1168" s="68"/>
      <c r="N1168" s="68"/>
      <c r="O1168" s="68"/>
      <c r="P1168" s="68"/>
      <c r="Q1168" s="68"/>
      <c r="R1168" s="68"/>
      <c r="S1168" s="68"/>
      <c r="T1168" s="68"/>
      <c r="U1168" s="68"/>
      <c r="V1168" s="68"/>
      <c r="W1168" s="68"/>
      <c r="X1168" s="68"/>
      <c r="Y1168" s="68"/>
      <c r="Z1168" s="68"/>
      <c r="AA1168" s="68"/>
      <c r="AB1168" s="68"/>
    </row>
    <row r="1169" spans="1:28" ht="18" customHeight="1" x14ac:dyDescent="0.2">
      <c r="A1169" s="67"/>
      <c r="B1169" s="67"/>
      <c r="C1169" s="67"/>
      <c r="D1169" s="67"/>
      <c r="E1169" s="83"/>
      <c r="F1169" s="68"/>
      <c r="G1169" s="68"/>
      <c r="H1169" s="68"/>
      <c r="I1169" s="68"/>
      <c r="J1169" s="68"/>
      <c r="K1169" s="68"/>
      <c r="L1169" s="68"/>
      <c r="M1169" s="68"/>
      <c r="N1169" s="68"/>
      <c r="O1169" s="68"/>
      <c r="P1169" s="68"/>
      <c r="Q1169" s="68"/>
      <c r="R1169" s="68"/>
      <c r="S1169" s="68"/>
      <c r="T1169" s="68"/>
      <c r="U1169" s="68"/>
      <c r="V1169" s="68"/>
      <c r="W1169" s="68"/>
      <c r="X1169" s="68"/>
      <c r="Y1169" s="68"/>
      <c r="Z1169" s="68"/>
      <c r="AA1169" s="68"/>
      <c r="AB1169" s="68"/>
    </row>
    <row r="1170" spans="1:28" ht="18" customHeight="1" x14ac:dyDescent="0.2">
      <c r="A1170" s="211" t="s">
        <v>47</v>
      </c>
      <c r="B1170" s="211"/>
      <c r="C1170" s="211"/>
      <c r="D1170" s="211"/>
      <c r="E1170" s="211"/>
      <c r="F1170" s="211"/>
      <c r="G1170" s="211"/>
      <c r="H1170" s="211"/>
      <c r="I1170" s="211"/>
      <c r="J1170" s="211"/>
      <c r="K1170" s="211"/>
      <c r="L1170" s="211"/>
      <c r="M1170" s="211"/>
      <c r="N1170" s="211"/>
      <c r="O1170" s="211"/>
      <c r="P1170" s="211"/>
      <c r="Q1170" s="211"/>
      <c r="R1170" s="211"/>
      <c r="S1170" s="211"/>
      <c r="T1170" s="211"/>
      <c r="U1170" s="211"/>
      <c r="V1170" s="211"/>
      <c r="W1170" s="211"/>
      <c r="X1170" s="211"/>
      <c r="Y1170" s="211"/>
      <c r="Z1170" s="211"/>
      <c r="AA1170" s="211"/>
      <c r="AB1170" s="211"/>
    </row>
    <row r="1172" spans="1:28" ht="18" customHeight="1" x14ac:dyDescent="0.2">
      <c r="A1172" s="212">
        <f>Finanzierungsplan!$I$48</f>
        <v>2026</v>
      </c>
      <c r="B1172" s="208"/>
    </row>
    <row r="1173" spans="1:28" ht="18" customHeight="1" x14ac:dyDescent="0.2">
      <c r="A1173" s="209" t="s">
        <v>48</v>
      </c>
      <c r="B1173" s="209"/>
      <c r="C1173" s="209"/>
      <c r="D1173" s="209"/>
      <c r="E1173" s="209"/>
      <c r="F1173" s="210" t="s">
        <v>81</v>
      </c>
      <c r="G1173" s="210"/>
      <c r="H1173" s="210"/>
      <c r="I1173" s="210"/>
      <c r="J1173" s="210"/>
      <c r="K1173" s="210" t="s">
        <v>69</v>
      </c>
      <c r="L1173" s="210"/>
      <c r="M1173" s="210"/>
      <c r="N1173" s="210"/>
      <c r="O1173" s="210"/>
      <c r="P1173" s="210"/>
      <c r="Q1173" s="210"/>
      <c r="R1173" s="210"/>
      <c r="S1173" s="210" t="s">
        <v>70</v>
      </c>
      <c r="T1173" s="210"/>
      <c r="U1173" s="210"/>
      <c r="V1173" s="210"/>
      <c r="W1173" s="210"/>
      <c r="X1173" s="210" t="s">
        <v>115</v>
      </c>
      <c r="Y1173" s="210"/>
      <c r="Z1173" s="210"/>
      <c r="AA1173" s="210"/>
      <c r="AB1173" s="210"/>
    </row>
    <row r="1174" spans="1:28" ht="18" customHeight="1" x14ac:dyDescent="0.2">
      <c r="A1174" s="209"/>
      <c r="B1174" s="209"/>
      <c r="C1174" s="209"/>
      <c r="D1174" s="209"/>
      <c r="E1174" s="209"/>
      <c r="F1174" s="210"/>
      <c r="G1174" s="210"/>
      <c r="H1174" s="210"/>
      <c r="I1174" s="210"/>
      <c r="J1174" s="210"/>
      <c r="K1174" s="210"/>
      <c r="L1174" s="210"/>
      <c r="M1174" s="210"/>
      <c r="N1174" s="210"/>
      <c r="O1174" s="210"/>
      <c r="P1174" s="210"/>
      <c r="Q1174" s="210"/>
      <c r="R1174" s="210"/>
      <c r="S1174" s="210"/>
      <c r="T1174" s="210"/>
      <c r="U1174" s="210"/>
      <c r="V1174" s="210"/>
      <c r="W1174" s="210"/>
      <c r="X1174" s="210"/>
      <c r="Y1174" s="210"/>
      <c r="Z1174" s="210"/>
      <c r="AA1174" s="210"/>
      <c r="AB1174" s="210"/>
    </row>
    <row r="1175" spans="1:28" ht="18" customHeight="1" x14ac:dyDescent="0.2">
      <c r="A1175" s="206" t="s">
        <v>54</v>
      </c>
      <c r="B1175" s="206"/>
      <c r="C1175" s="206"/>
      <c r="D1175" s="206"/>
      <c r="E1175" s="206"/>
      <c r="F1175" s="207"/>
      <c r="G1175" s="207"/>
      <c r="H1175" s="207"/>
      <c r="I1175" s="207"/>
      <c r="J1175" s="207"/>
      <c r="K1175" s="207"/>
      <c r="L1175" s="207"/>
      <c r="M1175" s="207"/>
      <c r="N1175" s="207"/>
      <c r="O1175" s="207"/>
      <c r="P1175" s="207"/>
      <c r="Q1175" s="207"/>
      <c r="R1175" s="207"/>
      <c r="S1175" s="207"/>
      <c r="T1175" s="207"/>
      <c r="U1175" s="207"/>
      <c r="V1175" s="207"/>
      <c r="W1175" s="207"/>
      <c r="X1175" s="204" t="str">
        <f>IF(OR($M$1163="",$M$1155="",SUM(F1175:W1175)=0),"",IFERROR(ROUND((F1175+K1175+S1175)*$M$1163/$M$1155,2),""))</f>
        <v/>
      </c>
      <c r="Y1175" s="204"/>
      <c r="Z1175" s="204"/>
      <c r="AA1175" s="204"/>
      <c r="AB1175" s="204"/>
    </row>
    <row r="1176" spans="1:28" ht="18" customHeight="1" x14ac:dyDescent="0.2">
      <c r="A1176" s="206" t="s">
        <v>55</v>
      </c>
      <c r="B1176" s="206"/>
      <c r="C1176" s="206"/>
      <c r="D1176" s="206"/>
      <c r="E1176" s="206"/>
      <c r="F1176" s="207"/>
      <c r="G1176" s="207"/>
      <c r="H1176" s="207"/>
      <c r="I1176" s="207"/>
      <c r="J1176" s="207"/>
      <c r="K1176" s="207"/>
      <c r="L1176" s="207"/>
      <c r="M1176" s="207"/>
      <c r="N1176" s="207"/>
      <c r="O1176" s="207"/>
      <c r="P1176" s="207"/>
      <c r="Q1176" s="207"/>
      <c r="R1176" s="207"/>
      <c r="S1176" s="207"/>
      <c r="T1176" s="207"/>
      <c r="U1176" s="207"/>
      <c r="V1176" s="207"/>
      <c r="W1176" s="207"/>
      <c r="X1176" s="204" t="str">
        <f t="shared" ref="X1176:X1186" si="37">IF(OR($M$1163="",$M$1155="",SUM(F1176:W1176)=0),"",IFERROR(ROUND((F1176+K1176+S1176)*$M$1163/$M$1155,2),""))</f>
        <v/>
      </c>
      <c r="Y1176" s="204"/>
      <c r="Z1176" s="204"/>
      <c r="AA1176" s="204"/>
      <c r="AB1176" s="204"/>
    </row>
    <row r="1177" spans="1:28" ht="18" customHeight="1" x14ac:dyDescent="0.2">
      <c r="A1177" s="206" t="s">
        <v>56</v>
      </c>
      <c r="B1177" s="206"/>
      <c r="C1177" s="206"/>
      <c r="D1177" s="206"/>
      <c r="E1177" s="206"/>
      <c r="F1177" s="207"/>
      <c r="G1177" s="207"/>
      <c r="H1177" s="207"/>
      <c r="I1177" s="207"/>
      <c r="J1177" s="207"/>
      <c r="K1177" s="207"/>
      <c r="L1177" s="207"/>
      <c r="M1177" s="207"/>
      <c r="N1177" s="207"/>
      <c r="O1177" s="207"/>
      <c r="P1177" s="207"/>
      <c r="Q1177" s="207"/>
      <c r="R1177" s="207"/>
      <c r="S1177" s="207"/>
      <c r="T1177" s="207"/>
      <c r="U1177" s="207"/>
      <c r="V1177" s="207"/>
      <c r="W1177" s="207"/>
      <c r="X1177" s="204" t="str">
        <f t="shared" si="37"/>
        <v/>
      </c>
      <c r="Y1177" s="204"/>
      <c r="Z1177" s="204"/>
      <c r="AA1177" s="204"/>
      <c r="AB1177" s="204"/>
    </row>
    <row r="1178" spans="1:28" ht="18" customHeight="1" x14ac:dyDescent="0.2">
      <c r="A1178" s="206" t="s">
        <v>57</v>
      </c>
      <c r="B1178" s="206"/>
      <c r="C1178" s="206"/>
      <c r="D1178" s="206"/>
      <c r="E1178" s="206"/>
      <c r="F1178" s="207"/>
      <c r="G1178" s="207"/>
      <c r="H1178" s="207"/>
      <c r="I1178" s="207"/>
      <c r="J1178" s="207"/>
      <c r="K1178" s="207"/>
      <c r="L1178" s="207"/>
      <c r="M1178" s="207"/>
      <c r="N1178" s="207"/>
      <c r="O1178" s="207"/>
      <c r="P1178" s="207"/>
      <c r="Q1178" s="207"/>
      <c r="R1178" s="207"/>
      <c r="S1178" s="207"/>
      <c r="T1178" s="207"/>
      <c r="U1178" s="207"/>
      <c r="V1178" s="207"/>
      <c r="W1178" s="207"/>
      <c r="X1178" s="204" t="str">
        <f t="shared" si="37"/>
        <v/>
      </c>
      <c r="Y1178" s="204"/>
      <c r="Z1178" s="204"/>
      <c r="AA1178" s="204"/>
      <c r="AB1178" s="204"/>
    </row>
    <row r="1179" spans="1:28" ht="18" customHeight="1" x14ac:dyDescent="0.2">
      <c r="A1179" s="206" t="s">
        <v>58</v>
      </c>
      <c r="B1179" s="206"/>
      <c r="C1179" s="206"/>
      <c r="D1179" s="206"/>
      <c r="E1179" s="206"/>
      <c r="F1179" s="207"/>
      <c r="G1179" s="207"/>
      <c r="H1179" s="207"/>
      <c r="I1179" s="207"/>
      <c r="J1179" s="207"/>
      <c r="K1179" s="207"/>
      <c r="L1179" s="207"/>
      <c r="M1179" s="207"/>
      <c r="N1179" s="207"/>
      <c r="O1179" s="207"/>
      <c r="P1179" s="207"/>
      <c r="Q1179" s="207"/>
      <c r="R1179" s="207"/>
      <c r="S1179" s="207"/>
      <c r="T1179" s="207"/>
      <c r="U1179" s="207"/>
      <c r="V1179" s="207"/>
      <c r="W1179" s="207"/>
      <c r="X1179" s="204" t="str">
        <f t="shared" si="37"/>
        <v/>
      </c>
      <c r="Y1179" s="204"/>
      <c r="Z1179" s="204"/>
      <c r="AA1179" s="204"/>
      <c r="AB1179" s="204"/>
    </row>
    <row r="1180" spans="1:28" ht="18" customHeight="1" x14ac:dyDescent="0.2">
      <c r="A1180" s="206" t="s">
        <v>59</v>
      </c>
      <c r="B1180" s="206"/>
      <c r="C1180" s="206"/>
      <c r="D1180" s="206"/>
      <c r="E1180" s="206"/>
      <c r="F1180" s="207"/>
      <c r="G1180" s="207"/>
      <c r="H1180" s="207"/>
      <c r="I1180" s="207"/>
      <c r="J1180" s="207"/>
      <c r="K1180" s="207"/>
      <c r="L1180" s="207"/>
      <c r="M1180" s="207"/>
      <c r="N1180" s="207"/>
      <c r="O1180" s="207"/>
      <c r="P1180" s="207"/>
      <c r="Q1180" s="207"/>
      <c r="R1180" s="207"/>
      <c r="S1180" s="207"/>
      <c r="T1180" s="207"/>
      <c r="U1180" s="207"/>
      <c r="V1180" s="207"/>
      <c r="W1180" s="207"/>
      <c r="X1180" s="204" t="str">
        <f t="shared" si="37"/>
        <v/>
      </c>
      <c r="Y1180" s="204"/>
      <c r="Z1180" s="204"/>
      <c r="AA1180" s="204"/>
      <c r="AB1180" s="204"/>
    </row>
    <row r="1181" spans="1:28" ht="18" customHeight="1" x14ac:dyDescent="0.2">
      <c r="A1181" s="206" t="s">
        <v>60</v>
      </c>
      <c r="B1181" s="206"/>
      <c r="C1181" s="206"/>
      <c r="D1181" s="206"/>
      <c r="E1181" s="206"/>
      <c r="F1181" s="207"/>
      <c r="G1181" s="207"/>
      <c r="H1181" s="207"/>
      <c r="I1181" s="207"/>
      <c r="J1181" s="207"/>
      <c r="K1181" s="207"/>
      <c r="L1181" s="207"/>
      <c r="M1181" s="207"/>
      <c r="N1181" s="207"/>
      <c r="O1181" s="207"/>
      <c r="P1181" s="207"/>
      <c r="Q1181" s="207"/>
      <c r="R1181" s="207"/>
      <c r="S1181" s="207"/>
      <c r="T1181" s="207"/>
      <c r="U1181" s="207"/>
      <c r="V1181" s="207"/>
      <c r="W1181" s="207"/>
      <c r="X1181" s="204" t="str">
        <f t="shared" si="37"/>
        <v/>
      </c>
      <c r="Y1181" s="204"/>
      <c r="Z1181" s="204"/>
      <c r="AA1181" s="204"/>
      <c r="AB1181" s="204"/>
    </row>
    <row r="1182" spans="1:28" ht="18" customHeight="1" x14ac:dyDescent="0.2">
      <c r="A1182" s="206" t="s">
        <v>61</v>
      </c>
      <c r="B1182" s="206"/>
      <c r="C1182" s="206"/>
      <c r="D1182" s="206"/>
      <c r="E1182" s="206"/>
      <c r="F1182" s="207"/>
      <c r="G1182" s="207"/>
      <c r="H1182" s="207"/>
      <c r="I1182" s="207"/>
      <c r="J1182" s="207"/>
      <c r="K1182" s="207"/>
      <c r="L1182" s="207"/>
      <c r="M1182" s="207"/>
      <c r="N1182" s="207"/>
      <c r="O1182" s="207"/>
      <c r="P1182" s="207"/>
      <c r="Q1182" s="207"/>
      <c r="R1182" s="207"/>
      <c r="S1182" s="207"/>
      <c r="T1182" s="207"/>
      <c r="U1182" s="207"/>
      <c r="V1182" s="207"/>
      <c r="W1182" s="207"/>
      <c r="X1182" s="204" t="str">
        <f t="shared" si="37"/>
        <v/>
      </c>
      <c r="Y1182" s="204"/>
      <c r="Z1182" s="204"/>
      <c r="AA1182" s="204"/>
      <c r="AB1182" s="204"/>
    </row>
    <row r="1183" spans="1:28" ht="18" customHeight="1" x14ac:dyDescent="0.2">
      <c r="A1183" s="206" t="s">
        <v>62</v>
      </c>
      <c r="B1183" s="206"/>
      <c r="C1183" s="206"/>
      <c r="D1183" s="206"/>
      <c r="E1183" s="206"/>
      <c r="F1183" s="207"/>
      <c r="G1183" s="207"/>
      <c r="H1183" s="207"/>
      <c r="I1183" s="207"/>
      <c r="J1183" s="207"/>
      <c r="K1183" s="207"/>
      <c r="L1183" s="207"/>
      <c r="M1183" s="207"/>
      <c r="N1183" s="207"/>
      <c r="O1183" s="207"/>
      <c r="P1183" s="207"/>
      <c r="Q1183" s="207"/>
      <c r="R1183" s="207"/>
      <c r="S1183" s="207"/>
      <c r="T1183" s="207"/>
      <c r="U1183" s="207"/>
      <c r="V1183" s="207"/>
      <c r="W1183" s="207"/>
      <c r="X1183" s="204" t="str">
        <f t="shared" si="37"/>
        <v/>
      </c>
      <c r="Y1183" s="204"/>
      <c r="Z1183" s="204"/>
      <c r="AA1183" s="204"/>
      <c r="AB1183" s="204"/>
    </row>
    <row r="1184" spans="1:28" ht="18" customHeight="1" x14ac:dyDescent="0.2">
      <c r="A1184" s="206" t="s">
        <v>63</v>
      </c>
      <c r="B1184" s="206"/>
      <c r="C1184" s="206"/>
      <c r="D1184" s="206"/>
      <c r="E1184" s="206"/>
      <c r="F1184" s="207"/>
      <c r="G1184" s="207"/>
      <c r="H1184" s="207"/>
      <c r="I1184" s="207"/>
      <c r="J1184" s="207"/>
      <c r="K1184" s="207"/>
      <c r="L1184" s="207"/>
      <c r="M1184" s="207"/>
      <c r="N1184" s="207"/>
      <c r="O1184" s="207"/>
      <c r="P1184" s="207"/>
      <c r="Q1184" s="207"/>
      <c r="R1184" s="207"/>
      <c r="S1184" s="207"/>
      <c r="T1184" s="207"/>
      <c r="U1184" s="207"/>
      <c r="V1184" s="207"/>
      <c r="W1184" s="207"/>
      <c r="X1184" s="204" t="str">
        <f t="shared" si="37"/>
        <v/>
      </c>
      <c r="Y1184" s="204"/>
      <c r="Z1184" s="204"/>
      <c r="AA1184" s="204"/>
      <c r="AB1184" s="204"/>
    </row>
    <row r="1185" spans="1:28" ht="18" customHeight="1" x14ac:dyDescent="0.2">
      <c r="A1185" s="206" t="s">
        <v>64</v>
      </c>
      <c r="B1185" s="206"/>
      <c r="C1185" s="206"/>
      <c r="D1185" s="206"/>
      <c r="E1185" s="206"/>
      <c r="F1185" s="207"/>
      <c r="G1185" s="207"/>
      <c r="H1185" s="207"/>
      <c r="I1185" s="207"/>
      <c r="J1185" s="207"/>
      <c r="K1185" s="207"/>
      <c r="L1185" s="207"/>
      <c r="M1185" s="207"/>
      <c r="N1185" s="207"/>
      <c r="O1185" s="207"/>
      <c r="P1185" s="207"/>
      <c r="Q1185" s="207"/>
      <c r="R1185" s="207"/>
      <c r="S1185" s="207"/>
      <c r="T1185" s="207"/>
      <c r="U1185" s="207"/>
      <c r="V1185" s="207"/>
      <c r="W1185" s="207"/>
      <c r="X1185" s="204" t="str">
        <f t="shared" si="37"/>
        <v/>
      </c>
      <c r="Y1185" s="204"/>
      <c r="Z1185" s="204"/>
      <c r="AA1185" s="204"/>
      <c r="AB1185" s="204"/>
    </row>
    <row r="1186" spans="1:28" ht="18" customHeight="1" x14ac:dyDescent="0.2">
      <c r="A1186" s="206" t="s">
        <v>65</v>
      </c>
      <c r="B1186" s="206"/>
      <c r="C1186" s="206"/>
      <c r="D1186" s="206"/>
      <c r="E1186" s="206"/>
      <c r="F1186" s="207"/>
      <c r="G1186" s="207"/>
      <c r="H1186" s="207"/>
      <c r="I1186" s="207"/>
      <c r="J1186" s="207"/>
      <c r="K1186" s="207"/>
      <c r="L1186" s="207"/>
      <c r="M1186" s="207"/>
      <c r="N1186" s="207"/>
      <c r="O1186" s="207"/>
      <c r="P1186" s="207"/>
      <c r="Q1186" s="207"/>
      <c r="R1186" s="207"/>
      <c r="S1186" s="207"/>
      <c r="T1186" s="207"/>
      <c r="U1186" s="207"/>
      <c r="V1186" s="207"/>
      <c r="W1186" s="207"/>
      <c r="X1186" s="204" t="str">
        <f t="shared" si="37"/>
        <v/>
      </c>
      <c r="Y1186" s="204"/>
      <c r="Z1186" s="204"/>
      <c r="AA1186" s="204"/>
      <c r="AB1186" s="204"/>
    </row>
    <row r="1187" spans="1:28" ht="18" customHeight="1" x14ac:dyDescent="0.2">
      <c r="A1187" s="203" t="s">
        <v>66</v>
      </c>
      <c r="B1187" s="203"/>
      <c r="C1187" s="203"/>
      <c r="D1187" s="203"/>
      <c r="E1187" s="203"/>
      <c r="F1187" s="203"/>
      <c r="G1187" s="203"/>
      <c r="H1187" s="203"/>
      <c r="I1187" s="203"/>
      <c r="J1187" s="203"/>
      <c r="K1187" s="203"/>
      <c r="L1187" s="203"/>
      <c r="M1187" s="203"/>
      <c r="N1187" s="203"/>
      <c r="O1187" s="203"/>
      <c r="P1187" s="203"/>
      <c r="Q1187" s="203"/>
      <c r="R1187" s="203"/>
      <c r="S1187" s="203"/>
      <c r="T1187" s="203"/>
      <c r="U1187" s="203"/>
      <c r="V1187" s="203"/>
      <c r="W1187" s="203"/>
      <c r="X1187" s="204" t="str">
        <f>IF(SUM(X1175:AB1186)=0,"",SUM(X1175:AB1186))</f>
        <v/>
      </c>
      <c r="Y1187" s="204"/>
      <c r="Z1187" s="204"/>
      <c r="AA1187" s="204"/>
      <c r="AB1187" s="204"/>
    </row>
    <row r="1188" spans="1:28" ht="18" customHeight="1" x14ac:dyDescent="0.2">
      <c r="A1188" s="203" t="s">
        <v>87</v>
      </c>
      <c r="B1188" s="203"/>
      <c r="C1188" s="203"/>
      <c r="D1188" s="203"/>
      <c r="E1188" s="203"/>
      <c r="F1188" s="203"/>
      <c r="G1188" s="203"/>
      <c r="H1188" s="203"/>
      <c r="I1188" s="203"/>
      <c r="J1188" s="203"/>
      <c r="K1188" s="203"/>
      <c r="L1188" s="203"/>
      <c r="M1188" s="203"/>
      <c r="N1188" s="203"/>
      <c r="O1188" s="203"/>
      <c r="P1188" s="203"/>
      <c r="Q1188" s="203"/>
      <c r="R1188" s="203"/>
      <c r="S1188" s="203"/>
      <c r="T1188" s="203"/>
      <c r="U1188" s="203"/>
      <c r="V1188" s="203"/>
      <c r="W1188" s="203"/>
      <c r="X1188" s="204" t="str">
        <f>IFERROR(ROUND(X1187*0.22,2),"")</f>
        <v/>
      </c>
      <c r="Y1188" s="204"/>
      <c r="Z1188" s="204"/>
      <c r="AA1188" s="204"/>
      <c r="AB1188" s="204"/>
    </row>
    <row r="1189" spans="1:28" ht="18" customHeight="1" x14ac:dyDescent="0.2">
      <c r="A1189" s="203" t="s">
        <v>67</v>
      </c>
      <c r="B1189" s="203"/>
      <c r="C1189" s="203"/>
      <c r="D1189" s="203"/>
      <c r="E1189" s="203"/>
      <c r="F1189" s="203"/>
      <c r="G1189" s="203"/>
      <c r="H1189" s="203"/>
      <c r="I1189" s="203"/>
      <c r="J1189" s="203"/>
      <c r="K1189" s="203"/>
      <c r="L1189" s="203"/>
      <c r="M1189" s="203"/>
      <c r="N1189" s="203"/>
      <c r="O1189" s="203"/>
      <c r="P1189" s="203"/>
      <c r="Q1189" s="203"/>
      <c r="R1189" s="203"/>
      <c r="S1189" s="203"/>
      <c r="T1189" s="203"/>
      <c r="U1189" s="203"/>
      <c r="V1189" s="203"/>
      <c r="W1189" s="203"/>
      <c r="X1189" s="204" t="str">
        <f>IFERROR(ROUND(X1187*0.01,2),"")</f>
        <v/>
      </c>
      <c r="Y1189" s="204"/>
      <c r="Z1189" s="204"/>
      <c r="AA1189" s="204"/>
      <c r="AB1189" s="204"/>
    </row>
    <row r="1190" spans="1:28" ht="18" customHeight="1" x14ac:dyDescent="0.2">
      <c r="A1190" s="203" t="s">
        <v>33</v>
      </c>
      <c r="B1190" s="203"/>
      <c r="C1190" s="203"/>
      <c r="D1190" s="203"/>
      <c r="E1190" s="203"/>
      <c r="F1190" s="203"/>
      <c r="G1190" s="203"/>
      <c r="H1190" s="203"/>
      <c r="I1190" s="203"/>
      <c r="J1190" s="203"/>
      <c r="K1190" s="203"/>
      <c r="L1190" s="203"/>
      <c r="M1190" s="203"/>
      <c r="N1190" s="203"/>
      <c r="O1190" s="203"/>
      <c r="P1190" s="203"/>
      <c r="Q1190" s="203"/>
      <c r="R1190" s="203"/>
      <c r="S1190" s="203"/>
      <c r="T1190" s="203"/>
      <c r="U1190" s="203"/>
      <c r="V1190" s="203"/>
      <c r="W1190" s="203"/>
      <c r="X1190" s="204" t="str">
        <f>IF(SUM(X1187:AB1189)=0,"",SUM(X1187:AB1189))</f>
        <v/>
      </c>
      <c r="Y1190" s="204"/>
      <c r="Z1190" s="204"/>
      <c r="AA1190" s="204"/>
      <c r="AB1190" s="204"/>
    </row>
    <row r="1191" spans="1:28" ht="18" customHeight="1" x14ac:dyDescent="0.2">
      <c r="A1191" s="67"/>
      <c r="B1191" s="67"/>
      <c r="C1191" s="67"/>
      <c r="D1191" s="67"/>
      <c r="E1191" s="67"/>
      <c r="F1191" s="67"/>
      <c r="G1191" s="67"/>
      <c r="H1191" s="67"/>
      <c r="I1191" s="67"/>
      <c r="J1191" s="67"/>
      <c r="K1191" s="67"/>
      <c r="L1191" s="67"/>
      <c r="M1191" s="67"/>
      <c r="N1191" s="94"/>
      <c r="O1191" s="89"/>
      <c r="P1191" s="89"/>
      <c r="Q1191" s="89"/>
      <c r="R1191" s="89"/>
      <c r="S1191" s="95"/>
      <c r="T1191" s="95"/>
      <c r="U1191" s="95"/>
      <c r="V1191" s="95"/>
      <c r="W1191" s="95"/>
      <c r="X1191" s="95"/>
      <c r="Y1191" s="95"/>
      <c r="Z1191" s="95"/>
      <c r="AA1191" s="90"/>
      <c r="AB1191" s="90"/>
    </row>
    <row r="1192" spans="1:28" ht="18" customHeight="1" x14ac:dyDescent="0.2">
      <c r="A1192" s="92" t="s">
        <v>71</v>
      </c>
      <c r="B1192" s="82"/>
      <c r="C1192" s="82"/>
      <c r="D1192" s="82"/>
      <c r="E1192" s="82"/>
      <c r="F1192" s="82"/>
      <c r="G1192" s="82"/>
      <c r="H1192" s="82"/>
      <c r="I1192" s="82"/>
      <c r="J1192" s="82"/>
      <c r="K1192" s="82"/>
      <c r="L1192" s="82"/>
      <c r="M1192" s="82"/>
      <c r="N1192" s="82"/>
      <c r="O1192" s="82"/>
      <c r="P1192" s="82"/>
      <c r="R1192" s="82"/>
      <c r="T1192" s="82"/>
      <c r="V1192" s="82"/>
      <c r="W1192" s="82"/>
      <c r="X1192" s="82"/>
      <c r="Y1192" s="82"/>
      <c r="Z1192" s="82"/>
      <c r="AA1192" s="82"/>
      <c r="AB1192" s="93" t="s">
        <v>72</v>
      </c>
    </row>
    <row r="1193" spans="1:28" ht="18" customHeight="1" x14ac:dyDescent="0.2">
      <c r="A1193" s="82"/>
      <c r="B1193" s="82"/>
      <c r="C1193" s="82"/>
      <c r="D1193" s="82"/>
      <c r="E1193" s="82"/>
      <c r="F1193" s="82"/>
      <c r="G1193" s="82"/>
      <c r="H1193" s="82"/>
      <c r="I1193" s="82"/>
      <c r="J1193" s="82"/>
      <c r="K1193" s="82"/>
      <c r="L1193" s="82"/>
      <c r="M1193" s="82"/>
      <c r="N1193" s="82"/>
      <c r="O1193" s="82"/>
      <c r="P1193" s="82"/>
      <c r="Q1193" s="82"/>
      <c r="R1193" s="82"/>
      <c r="T1193" s="82"/>
      <c r="V1193" s="82"/>
      <c r="W1193" s="82"/>
      <c r="X1193" s="82"/>
      <c r="Y1193" s="82"/>
      <c r="Z1193" s="82"/>
      <c r="AA1193" s="82"/>
      <c r="AB1193" s="82"/>
    </row>
    <row r="1194" spans="1:28" ht="18" customHeight="1" x14ac:dyDescent="0.2">
      <c r="A1194" s="208">
        <f>Finanzierungsplan!$N$48</f>
        <v>2027</v>
      </c>
      <c r="B1194" s="208"/>
    </row>
    <row r="1195" spans="1:28" ht="18" customHeight="1" x14ac:dyDescent="0.2">
      <c r="A1195" s="209" t="s">
        <v>48</v>
      </c>
      <c r="B1195" s="209"/>
      <c r="C1195" s="209"/>
      <c r="D1195" s="209"/>
      <c r="E1195" s="209"/>
      <c r="F1195" s="210" t="s">
        <v>81</v>
      </c>
      <c r="G1195" s="210"/>
      <c r="H1195" s="210"/>
      <c r="I1195" s="210"/>
      <c r="J1195" s="210"/>
      <c r="K1195" s="210" t="s">
        <v>69</v>
      </c>
      <c r="L1195" s="210"/>
      <c r="M1195" s="210"/>
      <c r="N1195" s="210"/>
      <c r="O1195" s="210"/>
      <c r="P1195" s="210"/>
      <c r="Q1195" s="210"/>
      <c r="R1195" s="210"/>
      <c r="S1195" s="210" t="s">
        <v>70</v>
      </c>
      <c r="T1195" s="210"/>
      <c r="U1195" s="210"/>
      <c r="V1195" s="210"/>
      <c r="W1195" s="210"/>
      <c r="X1195" s="210" t="s">
        <v>115</v>
      </c>
      <c r="Y1195" s="210"/>
      <c r="Z1195" s="210"/>
      <c r="AA1195" s="210"/>
      <c r="AB1195" s="210"/>
    </row>
    <row r="1196" spans="1:28" ht="18" customHeight="1" x14ac:dyDescent="0.2">
      <c r="A1196" s="209"/>
      <c r="B1196" s="209"/>
      <c r="C1196" s="209"/>
      <c r="D1196" s="209"/>
      <c r="E1196" s="209"/>
      <c r="F1196" s="210"/>
      <c r="G1196" s="210"/>
      <c r="H1196" s="210"/>
      <c r="I1196" s="210"/>
      <c r="J1196" s="210"/>
      <c r="K1196" s="210"/>
      <c r="L1196" s="210"/>
      <c r="M1196" s="210"/>
      <c r="N1196" s="210"/>
      <c r="O1196" s="210"/>
      <c r="P1196" s="210"/>
      <c r="Q1196" s="210"/>
      <c r="R1196" s="210"/>
      <c r="S1196" s="210"/>
      <c r="T1196" s="210"/>
      <c r="U1196" s="210"/>
      <c r="V1196" s="210"/>
      <c r="W1196" s="210"/>
      <c r="X1196" s="210"/>
      <c r="Y1196" s="210"/>
      <c r="Z1196" s="210"/>
      <c r="AA1196" s="210"/>
      <c r="AB1196" s="210"/>
    </row>
    <row r="1197" spans="1:28" ht="18" customHeight="1" x14ac:dyDescent="0.2">
      <c r="A1197" s="206" t="s">
        <v>54</v>
      </c>
      <c r="B1197" s="206"/>
      <c r="C1197" s="206"/>
      <c r="D1197" s="206"/>
      <c r="E1197" s="206"/>
      <c r="F1197" s="207"/>
      <c r="G1197" s="207"/>
      <c r="H1197" s="207"/>
      <c r="I1197" s="207"/>
      <c r="J1197" s="207"/>
      <c r="K1197" s="207"/>
      <c r="L1197" s="207"/>
      <c r="M1197" s="207"/>
      <c r="N1197" s="207"/>
      <c r="O1197" s="207"/>
      <c r="P1197" s="207"/>
      <c r="Q1197" s="207"/>
      <c r="R1197" s="207"/>
      <c r="S1197" s="207"/>
      <c r="T1197" s="207"/>
      <c r="U1197" s="207"/>
      <c r="V1197" s="207"/>
      <c r="W1197" s="207"/>
      <c r="X1197" s="204" t="str">
        <f>IF(OR($M$1163="",$M$1155="",SUM(F1197:W1197)=0),"",IFERROR(ROUND((F1197+K1197+S1197)*$M$1163/$M$1155,2),""))</f>
        <v/>
      </c>
      <c r="Y1197" s="204"/>
      <c r="Z1197" s="204"/>
      <c r="AA1197" s="204"/>
      <c r="AB1197" s="204"/>
    </row>
    <row r="1198" spans="1:28" ht="18" customHeight="1" x14ac:dyDescent="0.2">
      <c r="A1198" s="206" t="s">
        <v>55</v>
      </c>
      <c r="B1198" s="206"/>
      <c r="C1198" s="206"/>
      <c r="D1198" s="206"/>
      <c r="E1198" s="206"/>
      <c r="F1198" s="207"/>
      <c r="G1198" s="207"/>
      <c r="H1198" s="207"/>
      <c r="I1198" s="207"/>
      <c r="J1198" s="207"/>
      <c r="K1198" s="207"/>
      <c r="L1198" s="207"/>
      <c r="M1198" s="207"/>
      <c r="N1198" s="207"/>
      <c r="O1198" s="207"/>
      <c r="P1198" s="207"/>
      <c r="Q1198" s="207"/>
      <c r="R1198" s="207"/>
      <c r="S1198" s="207"/>
      <c r="T1198" s="207"/>
      <c r="U1198" s="207"/>
      <c r="V1198" s="207"/>
      <c r="W1198" s="207"/>
      <c r="X1198" s="204" t="str">
        <f t="shared" ref="X1198:X1208" si="38">IF(OR($M$1163="",$M$1155="",SUM(F1198:W1198)=0),"",IFERROR(ROUND((F1198+K1198+S1198)*$M$1163/$M$1155,2),""))</f>
        <v/>
      </c>
      <c r="Y1198" s="204"/>
      <c r="Z1198" s="204"/>
      <c r="AA1198" s="204"/>
      <c r="AB1198" s="204"/>
    </row>
    <row r="1199" spans="1:28" ht="18" customHeight="1" x14ac:dyDescent="0.2">
      <c r="A1199" s="206" t="s">
        <v>56</v>
      </c>
      <c r="B1199" s="206"/>
      <c r="C1199" s="206"/>
      <c r="D1199" s="206"/>
      <c r="E1199" s="206"/>
      <c r="F1199" s="207"/>
      <c r="G1199" s="207"/>
      <c r="H1199" s="207"/>
      <c r="I1199" s="207"/>
      <c r="J1199" s="207"/>
      <c r="K1199" s="207"/>
      <c r="L1199" s="207"/>
      <c r="M1199" s="207"/>
      <c r="N1199" s="207"/>
      <c r="O1199" s="207"/>
      <c r="P1199" s="207"/>
      <c r="Q1199" s="207"/>
      <c r="R1199" s="207"/>
      <c r="S1199" s="207"/>
      <c r="T1199" s="207"/>
      <c r="U1199" s="207"/>
      <c r="V1199" s="207"/>
      <c r="W1199" s="207"/>
      <c r="X1199" s="204" t="str">
        <f t="shared" si="38"/>
        <v/>
      </c>
      <c r="Y1199" s="204"/>
      <c r="Z1199" s="204"/>
      <c r="AA1199" s="204"/>
      <c r="AB1199" s="204"/>
    </row>
    <row r="1200" spans="1:28" ht="18" customHeight="1" x14ac:dyDescent="0.2">
      <c r="A1200" s="206" t="s">
        <v>57</v>
      </c>
      <c r="B1200" s="206"/>
      <c r="C1200" s="206"/>
      <c r="D1200" s="206"/>
      <c r="E1200" s="206"/>
      <c r="F1200" s="207"/>
      <c r="G1200" s="207"/>
      <c r="H1200" s="207"/>
      <c r="I1200" s="207"/>
      <c r="J1200" s="207"/>
      <c r="K1200" s="207"/>
      <c r="L1200" s="207"/>
      <c r="M1200" s="207"/>
      <c r="N1200" s="207"/>
      <c r="O1200" s="207"/>
      <c r="P1200" s="207"/>
      <c r="Q1200" s="207"/>
      <c r="R1200" s="207"/>
      <c r="S1200" s="207"/>
      <c r="T1200" s="207"/>
      <c r="U1200" s="207"/>
      <c r="V1200" s="207"/>
      <c r="W1200" s="207"/>
      <c r="X1200" s="204" t="str">
        <f t="shared" si="38"/>
        <v/>
      </c>
      <c r="Y1200" s="204"/>
      <c r="Z1200" s="204"/>
      <c r="AA1200" s="204"/>
      <c r="AB1200" s="204"/>
    </row>
    <row r="1201" spans="1:28" ht="18" customHeight="1" x14ac:dyDescent="0.2">
      <c r="A1201" s="206" t="s">
        <v>58</v>
      </c>
      <c r="B1201" s="206"/>
      <c r="C1201" s="206"/>
      <c r="D1201" s="206"/>
      <c r="E1201" s="206"/>
      <c r="F1201" s="207"/>
      <c r="G1201" s="207"/>
      <c r="H1201" s="207"/>
      <c r="I1201" s="207"/>
      <c r="J1201" s="207"/>
      <c r="K1201" s="207"/>
      <c r="L1201" s="207"/>
      <c r="M1201" s="207"/>
      <c r="N1201" s="207"/>
      <c r="O1201" s="207"/>
      <c r="P1201" s="207"/>
      <c r="Q1201" s="207"/>
      <c r="R1201" s="207"/>
      <c r="S1201" s="207"/>
      <c r="T1201" s="207"/>
      <c r="U1201" s="207"/>
      <c r="V1201" s="207"/>
      <c r="W1201" s="207"/>
      <c r="X1201" s="204" t="str">
        <f t="shared" si="38"/>
        <v/>
      </c>
      <c r="Y1201" s="204"/>
      <c r="Z1201" s="204"/>
      <c r="AA1201" s="204"/>
      <c r="AB1201" s="204"/>
    </row>
    <row r="1202" spans="1:28" ht="18" customHeight="1" x14ac:dyDescent="0.2">
      <c r="A1202" s="206" t="s">
        <v>59</v>
      </c>
      <c r="B1202" s="206"/>
      <c r="C1202" s="206"/>
      <c r="D1202" s="206"/>
      <c r="E1202" s="206"/>
      <c r="F1202" s="207"/>
      <c r="G1202" s="207"/>
      <c r="H1202" s="207"/>
      <c r="I1202" s="207"/>
      <c r="J1202" s="207"/>
      <c r="K1202" s="207"/>
      <c r="L1202" s="207"/>
      <c r="M1202" s="207"/>
      <c r="N1202" s="207"/>
      <c r="O1202" s="207"/>
      <c r="P1202" s="207"/>
      <c r="Q1202" s="207"/>
      <c r="R1202" s="207"/>
      <c r="S1202" s="207"/>
      <c r="T1202" s="207"/>
      <c r="U1202" s="207"/>
      <c r="V1202" s="207"/>
      <c r="W1202" s="207"/>
      <c r="X1202" s="204" t="str">
        <f t="shared" si="38"/>
        <v/>
      </c>
      <c r="Y1202" s="204"/>
      <c r="Z1202" s="204"/>
      <c r="AA1202" s="204"/>
      <c r="AB1202" s="204"/>
    </row>
    <row r="1203" spans="1:28" ht="18" customHeight="1" x14ac:dyDescent="0.2">
      <c r="A1203" s="206" t="s">
        <v>60</v>
      </c>
      <c r="B1203" s="206"/>
      <c r="C1203" s="206"/>
      <c r="D1203" s="206"/>
      <c r="E1203" s="206"/>
      <c r="F1203" s="207"/>
      <c r="G1203" s="207"/>
      <c r="H1203" s="207"/>
      <c r="I1203" s="207"/>
      <c r="J1203" s="207"/>
      <c r="K1203" s="207"/>
      <c r="L1203" s="207"/>
      <c r="M1203" s="207"/>
      <c r="N1203" s="207"/>
      <c r="O1203" s="207"/>
      <c r="P1203" s="207"/>
      <c r="Q1203" s="207"/>
      <c r="R1203" s="207"/>
      <c r="S1203" s="207"/>
      <c r="T1203" s="207"/>
      <c r="U1203" s="207"/>
      <c r="V1203" s="207"/>
      <c r="W1203" s="207"/>
      <c r="X1203" s="204" t="str">
        <f t="shared" si="38"/>
        <v/>
      </c>
      <c r="Y1203" s="204"/>
      <c r="Z1203" s="204"/>
      <c r="AA1203" s="204"/>
      <c r="AB1203" s="204"/>
    </row>
    <row r="1204" spans="1:28" ht="18" customHeight="1" x14ac:dyDescent="0.2">
      <c r="A1204" s="206" t="s">
        <v>61</v>
      </c>
      <c r="B1204" s="206"/>
      <c r="C1204" s="206"/>
      <c r="D1204" s="206"/>
      <c r="E1204" s="206"/>
      <c r="F1204" s="207"/>
      <c r="G1204" s="207"/>
      <c r="H1204" s="207"/>
      <c r="I1204" s="207"/>
      <c r="J1204" s="207"/>
      <c r="K1204" s="207"/>
      <c r="L1204" s="207"/>
      <c r="M1204" s="207"/>
      <c r="N1204" s="207"/>
      <c r="O1204" s="207"/>
      <c r="P1204" s="207"/>
      <c r="Q1204" s="207"/>
      <c r="R1204" s="207"/>
      <c r="S1204" s="207"/>
      <c r="T1204" s="207"/>
      <c r="U1204" s="207"/>
      <c r="V1204" s="207"/>
      <c r="W1204" s="207"/>
      <c r="X1204" s="204" t="str">
        <f t="shared" si="38"/>
        <v/>
      </c>
      <c r="Y1204" s="204"/>
      <c r="Z1204" s="204"/>
      <c r="AA1204" s="204"/>
      <c r="AB1204" s="204"/>
    </row>
    <row r="1205" spans="1:28" ht="18" customHeight="1" x14ac:dyDescent="0.2">
      <c r="A1205" s="206" t="s">
        <v>62</v>
      </c>
      <c r="B1205" s="206"/>
      <c r="C1205" s="206"/>
      <c r="D1205" s="206"/>
      <c r="E1205" s="206"/>
      <c r="F1205" s="207"/>
      <c r="G1205" s="207"/>
      <c r="H1205" s="207"/>
      <c r="I1205" s="207"/>
      <c r="J1205" s="207"/>
      <c r="K1205" s="207"/>
      <c r="L1205" s="207"/>
      <c r="M1205" s="207"/>
      <c r="N1205" s="207"/>
      <c r="O1205" s="207"/>
      <c r="P1205" s="207"/>
      <c r="Q1205" s="207"/>
      <c r="R1205" s="207"/>
      <c r="S1205" s="207"/>
      <c r="T1205" s="207"/>
      <c r="U1205" s="207"/>
      <c r="V1205" s="207"/>
      <c r="W1205" s="207"/>
      <c r="X1205" s="204" t="str">
        <f t="shared" si="38"/>
        <v/>
      </c>
      <c r="Y1205" s="204"/>
      <c r="Z1205" s="204"/>
      <c r="AA1205" s="204"/>
      <c r="AB1205" s="204"/>
    </row>
    <row r="1206" spans="1:28" ht="18" customHeight="1" x14ac:dyDescent="0.2">
      <c r="A1206" s="206" t="s">
        <v>63</v>
      </c>
      <c r="B1206" s="206"/>
      <c r="C1206" s="206"/>
      <c r="D1206" s="206"/>
      <c r="E1206" s="206"/>
      <c r="F1206" s="207"/>
      <c r="G1206" s="207"/>
      <c r="H1206" s="207"/>
      <c r="I1206" s="207"/>
      <c r="J1206" s="207"/>
      <c r="K1206" s="207"/>
      <c r="L1206" s="207"/>
      <c r="M1206" s="207"/>
      <c r="N1206" s="207"/>
      <c r="O1206" s="207"/>
      <c r="P1206" s="207"/>
      <c r="Q1206" s="207"/>
      <c r="R1206" s="207"/>
      <c r="S1206" s="207"/>
      <c r="T1206" s="207"/>
      <c r="U1206" s="207"/>
      <c r="V1206" s="207"/>
      <c r="W1206" s="207"/>
      <c r="X1206" s="204" t="str">
        <f t="shared" si="38"/>
        <v/>
      </c>
      <c r="Y1206" s="204"/>
      <c r="Z1206" s="204"/>
      <c r="AA1206" s="204"/>
      <c r="AB1206" s="204"/>
    </row>
    <row r="1207" spans="1:28" ht="18" customHeight="1" x14ac:dyDescent="0.2">
      <c r="A1207" s="206" t="s">
        <v>64</v>
      </c>
      <c r="B1207" s="206"/>
      <c r="C1207" s="206"/>
      <c r="D1207" s="206"/>
      <c r="E1207" s="206"/>
      <c r="F1207" s="207"/>
      <c r="G1207" s="207"/>
      <c r="H1207" s="207"/>
      <c r="I1207" s="207"/>
      <c r="J1207" s="207"/>
      <c r="K1207" s="207"/>
      <c r="L1207" s="207"/>
      <c r="M1207" s="207"/>
      <c r="N1207" s="207"/>
      <c r="O1207" s="207"/>
      <c r="P1207" s="207"/>
      <c r="Q1207" s="207"/>
      <c r="R1207" s="207"/>
      <c r="S1207" s="207"/>
      <c r="T1207" s="207"/>
      <c r="U1207" s="207"/>
      <c r="V1207" s="207"/>
      <c r="W1207" s="207"/>
      <c r="X1207" s="204" t="str">
        <f t="shared" si="38"/>
        <v/>
      </c>
      <c r="Y1207" s="204"/>
      <c r="Z1207" s="204"/>
      <c r="AA1207" s="204"/>
      <c r="AB1207" s="204"/>
    </row>
    <row r="1208" spans="1:28" ht="18" customHeight="1" x14ac:dyDescent="0.2">
      <c r="A1208" s="206" t="s">
        <v>65</v>
      </c>
      <c r="B1208" s="206"/>
      <c r="C1208" s="206"/>
      <c r="D1208" s="206"/>
      <c r="E1208" s="206"/>
      <c r="F1208" s="207"/>
      <c r="G1208" s="207"/>
      <c r="H1208" s="207"/>
      <c r="I1208" s="207"/>
      <c r="J1208" s="207"/>
      <c r="K1208" s="207"/>
      <c r="L1208" s="207"/>
      <c r="M1208" s="207"/>
      <c r="N1208" s="207"/>
      <c r="O1208" s="207"/>
      <c r="P1208" s="207"/>
      <c r="Q1208" s="207"/>
      <c r="R1208" s="207"/>
      <c r="S1208" s="207"/>
      <c r="T1208" s="207"/>
      <c r="U1208" s="207"/>
      <c r="V1208" s="207"/>
      <c r="W1208" s="207"/>
      <c r="X1208" s="204" t="str">
        <f t="shared" si="38"/>
        <v/>
      </c>
      <c r="Y1208" s="204"/>
      <c r="Z1208" s="204"/>
      <c r="AA1208" s="204"/>
      <c r="AB1208" s="204"/>
    </row>
    <row r="1209" spans="1:28" ht="18" customHeight="1" x14ac:dyDescent="0.2">
      <c r="A1209" s="203" t="s">
        <v>66</v>
      </c>
      <c r="B1209" s="203"/>
      <c r="C1209" s="203"/>
      <c r="D1209" s="203"/>
      <c r="E1209" s="203"/>
      <c r="F1209" s="203"/>
      <c r="G1209" s="203"/>
      <c r="H1209" s="203"/>
      <c r="I1209" s="203"/>
      <c r="J1209" s="203"/>
      <c r="K1209" s="203"/>
      <c r="L1209" s="203"/>
      <c r="M1209" s="203"/>
      <c r="N1209" s="203"/>
      <c r="O1209" s="203"/>
      <c r="P1209" s="203"/>
      <c r="Q1209" s="203"/>
      <c r="R1209" s="203"/>
      <c r="S1209" s="203"/>
      <c r="T1209" s="203"/>
      <c r="U1209" s="203"/>
      <c r="V1209" s="203"/>
      <c r="W1209" s="203"/>
      <c r="X1209" s="204" t="str">
        <f>IF(SUM(X1197:AB1208)=0,"",SUM(X1197:AB1208))</f>
        <v/>
      </c>
      <c r="Y1209" s="204"/>
      <c r="Z1209" s="204"/>
      <c r="AA1209" s="204"/>
      <c r="AB1209" s="204"/>
    </row>
    <row r="1210" spans="1:28" ht="18" customHeight="1" x14ac:dyDescent="0.2">
      <c r="A1210" s="203" t="s">
        <v>87</v>
      </c>
      <c r="B1210" s="203"/>
      <c r="C1210" s="203"/>
      <c r="D1210" s="203"/>
      <c r="E1210" s="203"/>
      <c r="F1210" s="203"/>
      <c r="G1210" s="203"/>
      <c r="H1210" s="203"/>
      <c r="I1210" s="203"/>
      <c r="J1210" s="203"/>
      <c r="K1210" s="203"/>
      <c r="L1210" s="203"/>
      <c r="M1210" s="203"/>
      <c r="N1210" s="203"/>
      <c r="O1210" s="203"/>
      <c r="P1210" s="203"/>
      <c r="Q1210" s="203"/>
      <c r="R1210" s="203"/>
      <c r="S1210" s="203"/>
      <c r="T1210" s="203"/>
      <c r="U1210" s="203"/>
      <c r="V1210" s="203"/>
      <c r="W1210" s="203"/>
      <c r="X1210" s="204" t="str">
        <f>IFERROR(ROUND(X1209*0.22,2),"")</f>
        <v/>
      </c>
      <c r="Y1210" s="204"/>
      <c r="Z1210" s="204"/>
      <c r="AA1210" s="204"/>
      <c r="AB1210" s="204"/>
    </row>
    <row r="1211" spans="1:28" ht="18" customHeight="1" x14ac:dyDescent="0.2">
      <c r="A1211" s="203" t="s">
        <v>67</v>
      </c>
      <c r="B1211" s="203"/>
      <c r="C1211" s="203"/>
      <c r="D1211" s="203"/>
      <c r="E1211" s="203"/>
      <c r="F1211" s="203"/>
      <c r="G1211" s="203"/>
      <c r="H1211" s="203"/>
      <c r="I1211" s="203"/>
      <c r="J1211" s="203"/>
      <c r="K1211" s="203"/>
      <c r="L1211" s="203"/>
      <c r="M1211" s="203"/>
      <c r="N1211" s="203"/>
      <c r="O1211" s="203"/>
      <c r="P1211" s="203"/>
      <c r="Q1211" s="203"/>
      <c r="R1211" s="203"/>
      <c r="S1211" s="203"/>
      <c r="T1211" s="203"/>
      <c r="U1211" s="203"/>
      <c r="V1211" s="203"/>
      <c r="W1211" s="203"/>
      <c r="X1211" s="204" t="str">
        <f>IFERROR(ROUND(X1209*0.01,2),"")</f>
        <v/>
      </c>
      <c r="Y1211" s="204"/>
      <c r="Z1211" s="204"/>
      <c r="AA1211" s="204"/>
      <c r="AB1211" s="204"/>
    </row>
    <row r="1212" spans="1:28" ht="18" customHeight="1" x14ac:dyDescent="0.2">
      <c r="A1212" s="203" t="s">
        <v>33</v>
      </c>
      <c r="B1212" s="203"/>
      <c r="C1212" s="203"/>
      <c r="D1212" s="203"/>
      <c r="E1212" s="203"/>
      <c r="F1212" s="203"/>
      <c r="G1212" s="203"/>
      <c r="H1212" s="203"/>
      <c r="I1212" s="203"/>
      <c r="J1212" s="203"/>
      <c r="K1212" s="203"/>
      <c r="L1212" s="203"/>
      <c r="M1212" s="203"/>
      <c r="N1212" s="203"/>
      <c r="O1212" s="203"/>
      <c r="P1212" s="203"/>
      <c r="Q1212" s="203"/>
      <c r="R1212" s="203"/>
      <c r="S1212" s="203"/>
      <c r="T1212" s="203"/>
      <c r="U1212" s="203"/>
      <c r="V1212" s="203"/>
      <c r="W1212" s="203"/>
      <c r="X1212" s="204" t="str">
        <f>IF(SUM(X1209:AB1211)=0,"",SUM(X1209:AB1211))</f>
        <v/>
      </c>
      <c r="Y1212" s="204"/>
      <c r="Z1212" s="204"/>
      <c r="AA1212" s="204"/>
      <c r="AB1212" s="204"/>
    </row>
    <row r="1213" spans="1:28" ht="18" customHeight="1" x14ac:dyDescent="0.2">
      <c r="A1213" s="67"/>
      <c r="B1213" s="67"/>
      <c r="C1213" s="67"/>
      <c r="D1213" s="67"/>
      <c r="E1213" s="67"/>
      <c r="F1213" s="67"/>
      <c r="G1213" s="67"/>
      <c r="H1213" s="67"/>
      <c r="I1213" s="67"/>
      <c r="J1213" s="67"/>
      <c r="K1213" s="67"/>
      <c r="L1213" s="67"/>
      <c r="M1213" s="67"/>
      <c r="N1213" s="94"/>
      <c r="O1213" s="89"/>
      <c r="P1213" s="89"/>
      <c r="Q1213" s="89"/>
      <c r="R1213" s="89"/>
      <c r="S1213" s="95"/>
      <c r="T1213" s="95"/>
      <c r="U1213" s="95"/>
      <c r="V1213" s="95"/>
      <c r="W1213" s="95"/>
      <c r="X1213" s="95"/>
      <c r="Y1213" s="95"/>
      <c r="Z1213" s="95"/>
      <c r="AA1213" s="90"/>
      <c r="AB1213" s="90"/>
    </row>
    <row r="1214" spans="1:28" ht="18" customHeight="1" x14ac:dyDescent="0.2">
      <c r="A1214" s="92" t="s">
        <v>71</v>
      </c>
      <c r="B1214" s="82"/>
      <c r="C1214" s="82"/>
      <c r="D1214" s="82"/>
      <c r="E1214" s="82"/>
      <c r="F1214" s="82"/>
      <c r="G1214" s="82"/>
      <c r="H1214" s="82"/>
      <c r="I1214" s="82"/>
      <c r="J1214" s="82"/>
      <c r="K1214" s="82"/>
      <c r="L1214" s="82"/>
      <c r="M1214" s="82"/>
      <c r="N1214" s="82"/>
      <c r="O1214" s="82"/>
      <c r="P1214" s="82"/>
      <c r="R1214" s="82"/>
      <c r="T1214" s="82"/>
      <c r="V1214" s="82"/>
      <c r="W1214" s="82"/>
      <c r="X1214" s="82"/>
      <c r="Y1214" s="82"/>
      <c r="Z1214" s="82"/>
      <c r="AA1214" s="82"/>
      <c r="AB1214" s="93" t="s">
        <v>72</v>
      </c>
    </row>
    <row r="1215" spans="1:28" ht="18" customHeight="1" x14ac:dyDescent="0.2">
      <c r="A1215" s="82"/>
      <c r="B1215" s="82"/>
      <c r="C1215" s="82"/>
      <c r="D1215" s="82"/>
      <c r="E1215" s="82"/>
      <c r="F1215" s="82"/>
      <c r="G1215" s="82"/>
      <c r="H1215" s="82"/>
      <c r="I1215" s="82"/>
      <c r="J1215" s="82"/>
      <c r="K1215" s="82"/>
      <c r="L1215" s="82"/>
      <c r="M1215" s="82"/>
      <c r="N1215" s="82"/>
      <c r="O1215" s="82"/>
      <c r="P1215" s="82"/>
      <c r="Q1215" s="82"/>
      <c r="R1215" s="82"/>
      <c r="T1215" s="82"/>
      <c r="V1215" s="82"/>
      <c r="W1215" s="82"/>
      <c r="X1215" s="82"/>
      <c r="Y1215" s="82"/>
      <c r="Z1215" s="82"/>
      <c r="AA1215" s="82"/>
      <c r="AB1215" s="82"/>
    </row>
    <row r="1216" spans="1:28" ht="18" customHeight="1" x14ac:dyDescent="0.2">
      <c r="A1216" s="208">
        <f>Finanzierungsplan!$S$48</f>
        <v>2028</v>
      </c>
      <c r="B1216" s="208"/>
    </row>
    <row r="1217" spans="1:28" ht="18" customHeight="1" x14ac:dyDescent="0.2">
      <c r="A1217" s="209" t="s">
        <v>48</v>
      </c>
      <c r="B1217" s="209"/>
      <c r="C1217" s="209"/>
      <c r="D1217" s="209"/>
      <c r="E1217" s="209"/>
      <c r="F1217" s="210" t="s">
        <v>82</v>
      </c>
      <c r="G1217" s="210"/>
      <c r="H1217" s="210"/>
      <c r="I1217" s="210"/>
      <c r="J1217" s="210"/>
      <c r="K1217" s="210" t="s">
        <v>73</v>
      </c>
      <c r="L1217" s="210"/>
      <c r="M1217" s="210"/>
      <c r="N1217" s="210"/>
      <c r="O1217" s="210"/>
      <c r="P1217" s="210"/>
      <c r="Q1217" s="210"/>
      <c r="R1217" s="210"/>
      <c r="S1217" s="210" t="s">
        <v>74</v>
      </c>
      <c r="T1217" s="210"/>
      <c r="U1217" s="210"/>
      <c r="V1217" s="210"/>
      <c r="W1217" s="210"/>
      <c r="X1217" s="210" t="s">
        <v>115</v>
      </c>
      <c r="Y1217" s="210"/>
      <c r="Z1217" s="210"/>
      <c r="AA1217" s="210"/>
      <c r="AB1217" s="210"/>
    </row>
    <row r="1218" spans="1:28" ht="18" customHeight="1" x14ac:dyDescent="0.2">
      <c r="A1218" s="209"/>
      <c r="B1218" s="209"/>
      <c r="C1218" s="209"/>
      <c r="D1218" s="209"/>
      <c r="E1218" s="209"/>
      <c r="F1218" s="210"/>
      <c r="G1218" s="210"/>
      <c r="H1218" s="210"/>
      <c r="I1218" s="210"/>
      <c r="J1218" s="210"/>
      <c r="K1218" s="210"/>
      <c r="L1218" s="210"/>
      <c r="M1218" s="210"/>
      <c r="N1218" s="210"/>
      <c r="O1218" s="210"/>
      <c r="P1218" s="210"/>
      <c r="Q1218" s="210"/>
      <c r="R1218" s="210"/>
      <c r="S1218" s="210"/>
      <c r="T1218" s="210"/>
      <c r="U1218" s="210"/>
      <c r="V1218" s="210"/>
      <c r="W1218" s="210"/>
      <c r="X1218" s="210"/>
      <c r="Y1218" s="210"/>
      <c r="Z1218" s="210"/>
      <c r="AA1218" s="210"/>
      <c r="AB1218" s="210"/>
    </row>
    <row r="1219" spans="1:28" ht="18" customHeight="1" x14ac:dyDescent="0.2">
      <c r="A1219" s="206" t="s">
        <v>54</v>
      </c>
      <c r="B1219" s="206"/>
      <c r="C1219" s="206"/>
      <c r="D1219" s="206"/>
      <c r="E1219" s="206"/>
      <c r="F1219" s="207"/>
      <c r="G1219" s="207"/>
      <c r="H1219" s="207"/>
      <c r="I1219" s="207"/>
      <c r="J1219" s="207"/>
      <c r="K1219" s="207"/>
      <c r="L1219" s="207"/>
      <c r="M1219" s="207"/>
      <c r="N1219" s="207"/>
      <c r="O1219" s="207"/>
      <c r="P1219" s="207"/>
      <c r="Q1219" s="207"/>
      <c r="R1219" s="207"/>
      <c r="S1219" s="207"/>
      <c r="T1219" s="207"/>
      <c r="U1219" s="207"/>
      <c r="V1219" s="207"/>
      <c r="W1219" s="207"/>
      <c r="X1219" s="204" t="str">
        <f>IF(OR($M$1163="",$M$1155="",SUM(F1219:W1219)=0),"",IFERROR(ROUND((F1219+K1219+S1219)*$M$1163/$M$1155,2),""))</f>
        <v/>
      </c>
      <c r="Y1219" s="204"/>
      <c r="Z1219" s="204"/>
      <c r="AA1219" s="204"/>
      <c r="AB1219" s="204"/>
    </row>
    <row r="1220" spans="1:28" ht="18" customHeight="1" x14ac:dyDescent="0.2">
      <c r="A1220" s="206" t="s">
        <v>55</v>
      </c>
      <c r="B1220" s="206"/>
      <c r="C1220" s="206"/>
      <c r="D1220" s="206"/>
      <c r="E1220" s="206"/>
      <c r="F1220" s="207"/>
      <c r="G1220" s="207"/>
      <c r="H1220" s="207"/>
      <c r="I1220" s="207"/>
      <c r="J1220" s="207"/>
      <c r="K1220" s="207"/>
      <c r="L1220" s="207"/>
      <c r="M1220" s="207"/>
      <c r="N1220" s="207"/>
      <c r="O1220" s="207"/>
      <c r="P1220" s="207"/>
      <c r="Q1220" s="207"/>
      <c r="R1220" s="207"/>
      <c r="S1220" s="207"/>
      <c r="T1220" s="207"/>
      <c r="U1220" s="207"/>
      <c r="V1220" s="207"/>
      <c r="W1220" s="207"/>
      <c r="X1220" s="204" t="str">
        <f t="shared" ref="X1220:X1230" si="39">IF(OR($M$1163="",$M$1155="",SUM(F1220:W1220)=0),"",IFERROR(ROUND((F1220+K1220+S1220)*$M$1163/$M$1155,2),""))</f>
        <v/>
      </c>
      <c r="Y1220" s="204"/>
      <c r="Z1220" s="204"/>
      <c r="AA1220" s="204"/>
      <c r="AB1220" s="204"/>
    </row>
    <row r="1221" spans="1:28" ht="18" customHeight="1" x14ac:dyDescent="0.2">
      <c r="A1221" s="206" t="s">
        <v>56</v>
      </c>
      <c r="B1221" s="206"/>
      <c r="C1221" s="206"/>
      <c r="D1221" s="206"/>
      <c r="E1221" s="206"/>
      <c r="F1221" s="207"/>
      <c r="G1221" s="207"/>
      <c r="H1221" s="207"/>
      <c r="I1221" s="207"/>
      <c r="J1221" s="207"/>
      <c r="K1221" s="207"/>
      <c r="L1221" s="207"/>
      <c r="M1221" s="207"/>
      <c r="N1221" s="207"/>
      <c r="O1221" s="207"/>
      <c r="P1221" s="207"/>
      <c r="Q1221" s="207"/>
      <c r="R1221" s="207"/>
      <c r="S1221" s="207"/>
      <c r="T1221" s="207"/>
      <c r="U1221" s="207"/>
      <c r="V1221" s="207"/>
      <c r="W1221" s="207"/>
      <c r="X1221" s="204" t="str">
        <f t="shared" si="39"/>
        <v/>
      </c>
      <c r="Y1221" s="204"/>
      <c r="Z1221" s="204"/>
      <c r="AA1221" s="204"/>
      <c r="AB1221" s="204"/>
    </row>
    <row r="1222" spans="1:28" ht="18" customHeight="1" x14ac:dyDescent="0.2">
      <c r="A1222" s="206" t="s">
        <v>57</v>
      </c>
      <c r="B1222" s="206"/>
      <c r="C1222" s="206"/>
      <c r="D1222" s="206"/>
      <c r="E1222" s="206"/>
      <c r="F1222" s="207"/>
      <c r="G1222" s="207"/>
      <c r="H1222" s="207"/>
      <c r="I1222" s="207"/>
      <c r="J1222" s="207"/>
      <c r="K1222" s="207"/>
      <c r="L1222" s="207"/>
      <c r="M1222" s="207"/>
      <c r="N1222" s="207"/>
      <c r="O1222" s="207"/>
      <c r="P1222" s="207"/>
      <c r="Q1222" s="207"/>
      <c r="R1222" s="207"/>
      <c r="S1222" s="207"/>
      <c r="T1222" s="207"/>
      <c r="U1222" s="207"/>
      <c r="V1222" s="207"/>
      <c r="W1222" s="207"/>
      <c r="X1222" s="204" t="str">
        <f t="shared" si="39"/>
        <v/>
      </c>
      <c r="Y1222" s="204"/>
      <c r="Z1222" s="204"/>
      <c r="AA1222" s="204"/>
      <c r="AB1222" s="204"/>
    </row>
    <row r="1223" spans="1:28" ht="18" customHeight="1" x14ac:dyDescent="0.2">
      <c r="A1223" s="206" t="s">
        <v>58</v>
      </c>
      <c r="B1223" s="206"/>
      <c r="C1223" s="206"/>
      <c r="D1223" s="206"/>
      <c r="E1223" s="206"/>
      <c r="F1223" s="207"/>
      <c r="G1223" s="207"/>
      <c r="H1223" s="207"/>
      <c r="I1223" s="207"/>
      <c r="J1223" s="207"/>
      <c r="K1223" s="207"/>
      <c r="L1223" s="207"/>
      <c r="M1223" s="207"/>
      <c r="N1223" s="207"/>
      <c r="O1223" s="207"/>
      <c r="P1223" s="207"/>
      <c r="Q1223" s="207"/>
      <c r="R1223" s="207"/>
      <c r="S1223" s="207"/>
      <c r="T1223" s="207"/>
      <c r="U1223" s="207"/>
      <c r="V1223" s="207"/>
      <c r="W1223" s="207"/>
      <c r="X1223" s="204" t="str">
        <f t="shared" si="39"/>
        <v/>
      </c>
      <c r="Y1223" s="204"/>
      <c r="Z1223" s="204"/>
      <c r="AA1223" s="204"/>
      <c r="AB1223" s="204"/>
    </row>
    <row r="1224" spans="1:28" ht="18" customHeight="1" x14ac:dyDescent="0.2">
      <c r="A1224" s="206" t="s">
        <v>59</v>
      </c>
      <c r="B1224" s="206"/>
      <c r="C1224" s="206"/>
      <c r="D1224" s="206"/>
      <c r="E1224" s="206"/>
      <c r="F1224" s="207"/>
      <c r="G1224" s="207"/>
      <c r="H1224" s="207"/>
      <c r="I1224" s="207"/>
      <c r="J1224" s="207"/>
      <c r="K1224" s="207"/>
      <c r="L1224" s="207"/>
      <c r="M1224" s="207"/>
      <c r="N1224" s="207"/>
      <c r="O1224" s="207"/>
      <c r="P1224" s="207"/>
      <c r="Q1224" s="207"/>
      <c r="R1224" s="207"/>
      <c r="S1224" s="207"/>
      <c r="T1224" s="207"/>
      <c r="U1224" s="207"/>
      <c r="V1224" s="207"/>
      <c r="W1224" s="207"/>
      <c r="X1224" s="204" t="str">
        <f t="shared" si="39"/>
        <v/>
      </c>
      <c r="Y1224" s="204"/>
      <c r="Z1224" s="204"/>
      <c r="AA1224" s="204"/>
      <c r="AB1224" s="204"/>
    </row>
    <row r="1225" spans="1:28" ht="18" customHeight="1" x14ac:dyDescent="0.2">
      <c r="A1225" s="206" t="s">
        <v>60</v>
      </c>
      <c r="B1225" s="206"/>
      <c r="C1225" s="206"/>
      <c r="D1225" s="206"/>
      <c r="E1225" s="206"/>
      <c r="F1225" s="207"/>
      <c r="G1225" s="207"/>
      <c r="H1225" s="207"/>
      <c r="I1225" s="207"/>
      <c r="J1225" s="207"/>
      <c r="K1225" s="207"/>
      <c r="L1225" s="207"/>
      <c r="M1225" s="207"/>
      <c r="N1225" s="207"/>
      <c r="O1225" s="207"/>
      <c r="P1225" s="207"/>
      <c r="Q1225" s="207"/>
      <c r="R1225" s="207"/>
      <c r="S1225" s="207"/>
      <c r="T1225" s="207"/>
      <c r="U1225" s="207"/>
      <c r="V1225" s="207"/>
      <c r="W1225" s="207"/>
      <c r="X1225" s="204" t="str">
        <f t="shared" si="39"/>
        <v/>
      </c>
      <c r="Y1225" s="204"/>
      <c r="Z1225" s="204"/>
      <c r="AA1225" s="204"/>
      <c r="AB1225" s="204"/>
    </row>
    <row r="1226" spans="1:28" ht="18" customHeight="1" x14ac:dyDescent="0.2">
      <c r="A1226" s="206" t="s">
        <v>61</v>
      </c>
      <c r="B1226" s="206"/>
      <c r="C1226" s="206"/>
      <c r="D1226" s="206"/>
      <c r="E1226" s="206"/>
      <c r="F1226" s="207"/>
      <c r="G1226" s="207"/>
      <c r="H1226" s="207"/>
      <c r="I1226" s="207"/>
      <c r="J1226" s="207"/>
      <c r="K1226" s="207"/>
      <c r="L1226" s="207"/>
      <c r="M1226" s="207"/>
      <c r="N1226" s="207"/>
      <c r="O1226" s="207"/>
      <c r="P1226" s="207"/>
      <c r="Q1226" s="207"/>
      <c r="R1226" s="207"/>
      <c r="S1226" s="207"/>
      <c r="T1226" s="207"/>
      <c r="U1226" s="207"/>
      <c r="V1226" s="207"/>
      <c r="W1226" s="207"/>
      <c r="X1226" s="204" t="str">
        <f t="shared" si="39"/>
        <v/>
      </c>
      <c r="Y1226" s="204"/>
      <c r="Z1226" s="204"/>
      <c r="AA1226" s="204"/>
      <c r="AB1226" s="204"/>
    </row>
    <row r="1227" spans="1:28" ht="18" customHeight="1" x14ac:dyDescent="0.2">
      <c r="A1227" s="206" t="s">
        <v>62</v>
      </c>
      <c r="B1227" s="206"/>
      <c r="C1227" s="206"/>
      <c r="D1227" s="206"/>
      <c r="E1227" s="206"/>
      <c r="F1227" s="207"/>
      <c r="G1227" s="207"/>
      <c r="H1227" s="207"/>
      <c r="I1227" s="207"/>
      <c r="J1227" s="207"/>
      <c r="K1227" s="207"/>
      <c r="L1227" s="207"/>
      <c r="M1227" s="207"/>
      <c r="N1227" s="207"/>
      <c r="O1227" s="207"/>
      <c r="P1227" s="207"/>
      <c r="Q1227" s="207"/>
      <c r="R1227" s="207"/>
      <c r="S1227" s="207"/>
      <c r="T1227" s="207"/>
      <c r="U1227" s="207"/>
      <c r="V1227" s="207"/>
      <c r="W1227" s="207"/>
      <c r="X1227" s="204" t="str">
        <f t="shared" si="39"/>
        <v/>
      </c>
      <c r="Y1227" s="204"/>
      <c r="Z1227" s="204"/>
      <c r="AA1227" s="204"/>
      <c r="AB1227" s="204"/>
    </row>
    <row r="1228" spans="1:28" ht="18" customHeight="1" x14ac:dyDescent="0.2">
      <c r="A1228" s="206" t="s">
        <v>63</v>
      </c>
      <c r="B1228" s="206"/>
      <c r="C1228" s="206"/>
      <c r="D1228" s="206"/>
      <c r="E1228" s="206"/>
      <c r="F1228" s="207"/>
      <c r="G1228" s="207"/>
      <c r="H1228" s="207"/>
      <c r="I1228" s="207"/>
      <c r="J1228" s="207"/>
      <c r="K1228" s="207"/>
      <c r="L1228" s="207"/>
      <c r="M1228" s="207"/>
      <c r="N1228" s="207"/>
      <c r="O1228" s="207"/>
      <c r="P1228" s="207"/>
      <c r="Q1228" s="207"/>
      <c r="R1228" s="207"/>
      <c r="S1228" s="207"/>
      <c r="T1228" s="207"/>
      <c r="U1228" s="207"/>
      <c r="V1228" s="207"/>
      <c r="W1228" s="207"/>
      <c r="X1228" s="204" t="str">
        <f t="shared" si="39"/>
        <v/>
      </c>
      <c r="Y1228" s="204"/>
      <c r="Z1228" s="204"/>
      <c r="AA1228" s="204"/>
      <c r="AB1228" s="204"/>
    </row>
    <row r="1229" spans="1:28" ht="18" customHeight="1" x14ac:dyDescent="0.2">
      <c r="A1229" s="206" t="s">
        <v>64</v>
      </c>
      <c r="B1229" s="206"/>
      <c r="C1229" s="206"/>
      <c r="D1229" s="206"/>
      <c r="E1229" s="206"/>
      <c r="F1229" s="207"/>
      <c r="G1229" s="207"/>
      <c r="H1229" s="207"/>
      <c r="I1229" s="207"/>
      <c r="J1229" s="207"/>
      <c r="K1229" s="207"/>
      <c r="L1229" s="207"/>
      <c r="M1229" s="207"/>
      <c r="N1229" s="207"/>
      <c r="O1229" s="207"/>
      <c r="P1229" s="207"/>
      <c r="Q1229" s="207"/>
      <c r="R1229" s="207"/>
      <c r="S1229" s="207"/>
      <c r="T1229" s="207"/>
      <c r="U1229" s="207"/>
      <c r="V1229" s="207"/>
      <c r="W1229" s="207"/>
      <c r="X1229" s="204" t="str">
        <f t="shared" si="39"/>
        <v/>
      </c>
      <c r="Y1229" s="204"/>
      <c r="Z1229" s="204"/>
      <c r="AA1229" s="204"/>
      <c r="AB1229" s="204"/>
    </row>
    <row r="1230" spans="1:28" ht="18" customHeight="1" x14ac:dyDescent="0.2">
      <c r="A1230" s="206" t="s">
        <v>65</v>
      </c>
      <c r="B1230" s="206"/>
      <c r="C1230" s="206"/>
      <c r="D1230" s="206"/>
      <c r="E1230" s="206"/>
      <c r="F1230" s="207"/>
      <c r="G1230" s="207"/>
      <c r="H1230" s="207"/>
      <c r="I1230" s="207"/>
      <c r="J1230" s="207"/>
      <c r="K1230" s="207"/>
      <c r="L1230" s="207"/>
      <c r="M1230" s="207"/>
      <c r="N1230" s="207"/>
      <c r="O1230" s="207"/>
      <c r="P1230" s="207"/>
      <c r="Q1230" s="207"/>
      <c r="R1230" s="207"/>
      <c r="S1230" s="207"/>
      <c r="T1230" s="207"/>
      <c r="U1230" s="207"/>
      <c r="V1230" s="207"/>
      <c r="W1230" s="207"/>
      <c r="X1230" s="204" t="str">
        <f t="shared" si="39"/>
        <v/>
      </c>
      <c r="Y1230" s="204"/>
      <c r="Z1230" s="204"/>
      <c r="AA1230" s="204"/>
      <c r="AB1230" s="204"/>
    </row>
    <row r="1231" spans="1:28" ht="18" customHeight="1" x14ac:dyDescent="0.2">
      <c r="A1231" s="203" t="s">
        <v>66</v>
      </c>
      <c r="B1231" s="203"/>
      <c r="C1231" s="203"/>
      <c r="D1231" s="203"/>
      <c r="E1231" s="203"/>
      <c r="F1231" s="203"/>
      <c r="G1231" s="203"/>
      <c r="H1231" s="203"/>
      <c r="I1231" s="203"/>
      <c r="J1231" s="203"/>
      <c r="K1231" s="203"/>
      <c r="L1231" s="203"/>
      <c r="M1231" s="203"/>
      <c r="N1231" s="203"/>
      <c r="O1231" s="203"/>
      <c r="P1231" s="203"/>
      <c r="Q1231" s="203"/>
      <c r="R1231" s="203"/>
      <c r="S1231" s="203"/>
      <c r="T1231" s="203"/>
      <c r="U1231" s="203"/>
      <c r="V1231" s="203"/>
      <c r="W1231" s="203"/>
      <c r="X1231" s="204" t="str">
        <f>IF(SUM(X1219:AB1230)=0,"",SUM(X1219:AB1230))</f>
        <v/>
      </c>
      <c r="Y1231" s="204"/>
      <c r="Z1231" s="204"/>
      <c r="AA1231" s="204"/>
      <c r="AB1231" s="204"/>
    </row>
    <row r="1232" spans="1:28" ht="18" customHeight="1" x14ac:dyDescent="0.2">
      <c r="A1232" s="203" t="s">
        <v>87</v>
      </c>
      <c r="B1232" s="203"/>
      <c r="C1232" s="203"/>
      <c r="D1232" s="203"/>
      <c r="E1232" s="203"/>
      <c r="F1232" s="203"/>
      <c r="G1232" s="203"/>
      <c r="H1232" s="203"/>
      <c r="I1232" s="203"/>
      <c r="J1232" s="203"/>
      <c r="K1232" s="203"/>
      <c r="L1232" s="203"/>
      <c r="M1232" s="203"/>
      <c r="N1232" s="203"/>
      <c r="O1232" s="203"/>
      <c r="P1232" s="203"/>
      <c r="Q1232" s="203"/>
      <c r="R1232" s="203"/>
      <c r="S1232" s="203"/>
      <c r="T1232" s="203"/>
      <c r="U1232" s="203"/>
      <c r="V1232" s="203"/>
      <c r="W1232" s="203"/>
      <c r="X1232" s="204" t="str">
        <f>IFERROR(ROUND(X1231*0.22,2),"")</f>
        <v/>
      </c>
      <c r="Y1232" s="204"/>
      <c r="Z1232" s="204"/>
      <c r="AA1232" s="204"/>
      <c r="AB1232" s="204"/>
    </row>
    <row r="1233" spans="1:30" ht="18" customHeight="1" x14ac:dyDescent="0.2">
      <c r="A1233" s="203" t="s">
        <v>67</v>
      </c>
      <c r="B1233" s="203"/>
      <c r="C1233" s="203"/>
      <c r="D1233" s="203"/>
      <c r="E1233" s="203"/>
      <c r="F1233" s="203"/>
      <c r="G1233" s="203"/>
      <c r="H1233" s="203"/>
      <c r="I1233" s="203"/>
      <c r="J1233" s="203"/>
      <c r="K1233" s="203"/>
      <c r="L1233" s="203"/>
      <c r="M1233" s="203"/>
      <c r="N1233" s="203"/>
      <c r="O1233" s="203"/>
      <c r="P1233" s="203"/>
      <c r="Q1233" s="203"/>
      <c r="R1233" s="203"/>
      <c r="S1233" s="203"/>
      <c r="T1233" s="203"/>
      <c r="U1233" s="203"/>
      <c r="V1233" s="203"/>
      <c r="W1233" s="203"/>
      <c r="X1233" s="204" t="str">
        <f>IFERROR(ROUND(X1231*0.01,2),"")</f>
        <v/>
      </c>
      <c r="Y1233" s="204"/>
      <c r="Z1233" s="204"/>
      <c r="AA1233" s="204"/>
      <c r="AB1233" s="204"/>
    </row>
    <row r="1234" spans="1:30" ht="18" customHeight="1" x14ac:dyDescent="0.2">
      <c r="A1234" s="203" t="s">
        <v>33</v>
      </c>
      <c r="B1234" s="203"/>
      <c r="C1234" s="203"/>
      <c r="D1234" s="203"/>
      <c r="E1234" s="203"/>
      <c r="F1234" s="203"/>
      <c r="G1234" s="203"/>
      <c r="H1234" s="203"/>
      <c r="I1234" s="203"/>
      <c r="J1234" s="203"/>
      <c r="K1234" s="203"/>
      <c r="L1234" s="203"/>
      <c r="M1234" s="203"/>
      <c r="N1234" s="203"/>
      <c r="O1234" s="203"/>
      <c r="P1234" s="203"/>
      <c r="Q1234" s="203"/>
      <c r="R1234" s="203"/>
      <c r="S1234" s="203"/>
      <c r="T1234" s="203"/>
      <c r="U1234" s="203"/>
      <c r="V1234" s="203"/>
      <c r="W1234" s="203"/>
      <c r="X1234" s="204" t="str">
        <f>IF(SUM(X1231:AB1233)=0,"",SUM(X1231:AB1233))</f>
        <v/>
      </c>
      <c r="Y1234" s="204"/>
      <c r="Z1234" s="204"/>
      <c r="AA1234" s="204"/>
      <c r="AB1234" s="204"/>
    </row>
    <row r="1235" spans="1:30" ht="18" customHeight="1" x14ac:dyDescent="0.2">
      <c r="A1235" s="205" t="str">
        <f>"Gesamtsumme "&amp;Finanzierungsplan!I330&amp;" bis "&amp;Finanzierungsplan!S330</f>
        <v xml:space="preserve">Gesamtsumme  bis </v>
      </c>
      <c r="B1235" s="205"/>
      <c r="C1235" s="205"/>
      <c r="D1235" s="205"/>
      <c r="E1235" s="205"/>
      <c r="F1235" s="205"/>
      <c r="G1235" s="205"/>
      <c r="H1235" s="205"/>
      <c r="I1235" s="205"/>
      <c r="J1235" s="205"/>
      <c r="K1235" s="205"/>
      <c r="L1235" s="205"/>
      <c r="M1235" s="205"/>
      <c r="N1235" s="205"/>
      <c r="O1235" s="205"/>
      <c r="P1235" s="205"/>
      <c r="Q1235" s="205"/>
      <c r="R1235" s="205"/>
      <c r="S1235" s="205"/>
      <c r="T1235" s="205"/>
      <c r="U1235" s="205"/>
      <c r="V1235" s="205"/>
      <c r="W1235" s="205"/>
      <c r="X1235" s="204" t="str">
        <f>IF(SUM(X1234,X1212,X1190)=0,"",IFERROR(ROUND(SUM(X1234,X1212,X1190),2),""))</f>
        <v/>
      </c>
      <c r="Y1235" s="204"/>
      <c r="Z1235" s="204"/>
      <c r="AA1235" s="204"/>
      <c r="AB1235" s="204"/>
    </row>
    <row r="1236" spans="1:30" ht="18" customHeight="1" x14ac:dyDescent="0.2">
      <c r="A1236" s="92"/>
      <c r="B1236" s="82"/>
      <c r="C1236" s="82"/>
      <c r="D1236" s="82"/>
      <c r="E1236" s="82"/>
      <c r="F1236" s="82"/>
      <c r="G1236" s="82"/>
      <c r="H1236" s="82"/>
      <c r="I1236" s="82"/>
      <c r="J1236" s="82"/>
      <c r="K1236" s="82"/>
      <c r="L1236" s="82"/>
      <c r="M1236" s="82"/>
      <c r="N1236" s="82"/>
      <c r="O1236" s="82"/>
      <c r="P1236" s="82"/>
      <c r="Q1236" s="82"/>
      <c r="R1236" s="82"/>
      <c r="S1236" s="92"/>
      <c r="T1236" s="82"/>
      <c r="V1236" s="82"/>
      <c r="W1236" s="82"/>
      <c r="X1236" s="82"/>
      <c r="Y1236" s="82"/>
      <c r="Z1236" s="82"/>
      <c r="AA1236" s="82"/>
      <c r="AB1236" s="82"/>
    </row>
    <row r="1237" spans="1:30" ht="18" customHeight="1" x14ac:dyDescent="0.2">
      <c r="A1237" s="92" t="s">
        <v>75</v>
      </c>
      <c r="B1237" s="82"/>
      <c r="C1237" s="82"/>
      <c r="D1237" s="82"/>
      <c r="E1237" s="82"/>
      <c r="F1237" s="82"/>
      <c r="G1237" s="82"/>
      <c r="H1237" s="82"/>
      <c r="I1237" s="82"/>
      <c r="J1237" s="82"/>
      <c r="K1237" s="82"/>
      <c r="L1237" s="82"/>
      <c r="M1237" s="82"/>
      <c r="N1237" s="82"/>
      <c r="O1237" s="82"/>
      <c r="P1237" s="82"/>
      <c r="Q1237" s="82"/>
      <c r="R1237" s="82"/>
      <c r="T1237" s="82"/>
      <c r="V1237" s="82"/>
      <c r="W1237" s="82"/>
      <c r="X1237" s="82"/>
      <c r="Y1237" s="82"/>
      <c r="Z1237" s="82"/>
      <c r="AA1237" s="82"/>
      <c r="AB1237" s="93" t="s">
        <v>76</v>
      </c>
    </row>
    <row r="1238" spans="1:30" ht="15" customHeight="1" x14ac:dyDescent="0.2">
      <c r="A1238" s="92"/>
      <c r="B1238" s="82"/>
      <c r="C1238" s="82"/>
      <c r="D1238" s="82"/>
      <c r="E1238" s="82"/>
      <c r="F1238" s="82"/>
      <c r="G1238" s="82"/>
      <c r="H1238" s="82"/>
      <c r="I1238" s="82"/>
      <c r="J1238" s="82"/>
      <c r="K1238" s="82"/>
      <c r="L1238" s="82"/>
      <c r="M1238" s="82"/>
      <c r="N1238" s="82"/>
      <c r="O1238" s="82"/>
      <c r="P1238" s="82"/>
      <c r="Q1238" s="82"/>
      <c r="R1238" s="82"/>
      <c r="S1238" s="92"/>
      <c r="T1238" s="82"/>
      <c r="V1238" s="82"/>
      <c r="W1238" s="82"/>
      <c r="X1238" s="82"/>
      <c r="Y1238" s="82"/>
      <c r="Z1238" s="82"/>
      <c r="AA1238" s="82"/>
      <c r="AB1238" s="82"/>
      <c r="AC1238" s="82"/>
      <c r="AD1238" s="82"/>
    </row>
    <row r="1239" spans="1:30" ht="15" customHeight="1" x14ac:dyDescent="0.2">
      <c r="A1239" s="203" t="s">
        <v>145</v>
      </c>
      <c r="B1239" s="203"/>
      <c r="C1239" s="203"/>
      <c r="D1239" s="203"/>
      <c r="E1239" s="203"/>
      <c r="F1239" s="187" t="str">
        <f>IF(Gesamtübersicht!$B$8="","",Gesamtübersicht!$B$8)</f>
        <v/>
      </c>
      <c r="G1239" s="187"/>
      <c r="H1239" s="187"/>
      <c r="I1239" s="187"/>
      <c r="J1239" s="187"/>
      <c r="K1239" s="187"/>
      <c r="L1239" s="187"/>
      <c r="M1239" s="187"/>
      <c r="N1239" s="187"/>
      <c r="O1239" s="187"/>
      <c r="P1239" s="187"/>
      <c r="Q1239" s="187"/>
      <c r="R1239" s="187"/>
      <c r="S1239" s="187"/>
      <c r="T1239" s="187"/>
      <c r="U1239" s="187"/>
      <c r="V1239" s="187"/>
      <c r="W1239" s="187"/>
      <c r="X1239" s="187"/>
      <c r="Y1239" s="187"/>
      <c r="Z1239" s="187"/>
      <c r="AA1239" s="187"/>
      <c r="AB1239" s="187"/>
    </row>
    <row r="1240" spans="1:30" ht="15" customHeight="1" x14ac:dyDescent="0.2">
      <c r="A1240" s="203" t="s">
        <v>142</v>
      </c>
      <c r="B1240" s="203"/>
      <c r="C1240" s="203"/>
      <c r="D1240" s="203"/>
      <c r="E1240" s="203"/>
      <c r="F1240" s="186" t="str">
        <f>IF(Gesamtübersicht!$B$9="","",Gesamtübersicht!$B$9)</f>
        <v/>
      </c>
      <c r="G1240" s="186"/>
      <c r="H1240" s="186"/>
      <c r="I1240" s="186"/>
      <c r="J1240" s="186"/>
      <c r="K1240" s="186"/>
      <c r="L1240" s="186"/>
      <c r="M1240" s="186"/>
      <c r="N1240" s="186"/>
      <c r="O1240" s="186"/>
      <c r="P1240" s="186"/>
      <c r="Q1240" s="186"/>
      <c r="R1240" s="186"/>
      <c r="S1240" s="186"/>
      <c r="T1240" s="186"/>
      <c r="U1240" s="186"/>
      <c r="V1240" s="186"/>
      <c r="W1240" s="186"/>
      <c r="X1240" s="186"/>
      <c r="Y1240" s="186"/>
      <c r="Z1240" s="186"/>
      <c r="AA1240" s="186"/>
      <c r="AB1240" s="186"/>
    </row>
    <row r="1241" spans="1:30" ht="15" customHeight="1" x14ac:dyDescent="0.2">
      <c r="A1241" s="83"/>
      <c r="B1241" s="83"/>
      <c r="C1241" s="83"/>
      <c r="D1241" s="83"/>
      <c r="E1241" s="83"/>
      <c r="F1241" s="96"/>
      <c r="G1241" s="96"/>
      <c r="H1241" s="96"/>
      <c r="I1241" s="96"/>
      <c r="J1241" s="96"/>
      <c r="K1241" s="96"/>
      <c r="L1241" s="96"/>
      <c r="M1241" s="96"/>
      <c r="N1241" s="96"/>
      <c r="O1241" s="96"/>
      <c r="P1241" s="96"/>
      <c r="Q1241" s="96"/>
      <c r="R1241" s="96"/>
      <c r="S1241" s="96"/>
      <c r="T1241" s="96"/>
      <c r="U1241" s="96"/>
      <c r="V1241" s="96"/>
      <c r="W1241" s="96"/>
      <c r="X1241" s="96"/>
      <c r="Y1241" s="96"/>
      <c r="Z1241" s="96"/>
      <c r="AA1241" s="96"/>
      <c r="AB1241" s="96"/>
    </row>
    <row r="1242" spans="1:30" ht="18" customHeight="1" x14ac:dyDescent="0.2">
      <c r="A1242" s="97" t="s">
        <v>130</v>
      </c>
    </row>
    <row r="1243" spans="1:30" ht="18" customHeight="1" x14ac:dyDescent="0.2">
      <c r="A1243" s="217" t="s">
        <v>1</v>
      </c>
      <c r="B1243" s="217"/>
      <c r="C1243" s="217"/>
      <c r="D1243" s="217"/>
      <c r="E1243" s="217"/>
      <c r="F1243" s="217"/>
      <c r="G1243" s="217"/>
      <c r="H1243" s="217"/>
      <c r="I1243" s="217"/>
      <c r="J1243" s="217"/>
      <c r="K1243" s="217"/>
      <c r="L1243" s="217"/>
      <c r="M1243" s="217"/>
      <c r="N1243" s="217"/>
      <c r="O1243" s="217"/>
      <c r="P1243" s="217"/>
      <c r="Q1243" s="217"/>
      <c r="R1243" s="217"/>
      <c r="S1243" s="217"/>
      <c r="T1243" s="217"/>
      <c r="U1243" s="217"/>
      <c r="V1243" s="217"/>
      <c r="W1243" s="217"/>
      <c r="X1243" s="217"/>
      <c r="Y1243" s="217"/>
      <c r="Z1243" s="217"/>
      <c r="AA1243" s="217"/>
      <c r="AB1243" s="217"/>
    </row>
    <row r="1245" spans="1:30" ht="18" customHeight="1" x14ac:dyDescent="0.2">
      <c r="A1245" s="67"/>
      <c r="B1245" s="213" t="s">
        <v>11</v>
      </c>
      <c r="C1245" s="213"/>
      <c r="D1245" s="213"/>
      <c r="E1245" s="213"/>
      <c r="F1245" s="213"/>
      <c r="G1245" s="213"/>
      <c r="H1245" s="213"/>
      <c r="I1245" s="213"/>
      <c r="J1245" s="213"/>
      <c r="K1245" s="213"/>
      <c r="L1245" s="213"/>
      <c r="M1245" s="218"/>
      <c r="N1245" s="218"/>
      <c r="O1245" s="218"/>
      <c r="P1245" s="218"/>
      <c r="Q1245" s="218"/>
      <c r="R1245" s="218"/>
      <c r="S1245" s="218"/>
      <c r="T1245" s="218"/>
      <c r="U1245" s="218"/>
      <c r="V1245" s="218"/>
      <c r="W1245" s="218"/>
      <c r="X1245" s="218"/>
      <c r="Y1245" s="67"/>
      <c r="Z1245" s="67"/>
      <c r="AA1245" s="67"/>
      <c r="AB1245" s="67"/>
    </row>
    <row r="1246" spans="1:30" ht="18" customHeight="1" x14ac:dyDescent="0.2">
      <c r="A1246" s="67"/>
      <c r="B1246" s="224" t="s">
        <v>44</v>
      </c>
      <c r="C1246" s="224"/>
      <c r="D1246" s="224"/>
      <c r="E1246" s="224"/>
      <c r="F1246" s="224"/>
      <c r="G1246" s="224"/>
      <c r="H1246" s="224"/>
      <c r="I1246" s="224"/>
      <c r="J1246" s="224"/>
      <c r="K1246" s="224"/>
      <c r="L1246" s="224"/>
      <c r="M1246" s="3"/>
      <c r="N1246" s="74"/>
      <c r="O1246" s="74"/>
      <c r="P1246" s="74"/>
      <c r="Q1246" s="74"/>
      <c r="R1246" s="74"/>
      <c r="S1246" s="74"/>
      <c r="T1246" s="74"/>
      <c r="U1246" s="74"/>
      <c r="V1246" s="74"/>
      <c r="W1246" s="74"/>
      <c r="X1246" s="74"/>
      <c r="Y1246" s="67"/>
      <c r="Z1246" s="67"/>
      <c r="AA1246" s="67"/>
      <c r="AB1246" s="67"/>
    </row>
    <row r="1248" spans="1:30" ht="18" customHeight="1" x14ac:dyDescent="0.2">
      <c r="A1248" s="217" t="s">
        <v>46</v>
      </c>
      <c r="B1248" s="217"/>
      <c r="C1248" s="217"/>
      <c r="D1248" s="217"/>
      <c r="E1248" s="217"/>
      <c r="F1248" s="217"/>
      <c r="G1248" s="217"/>
      <c r="H1248" s="217"/>
      <c r="I1248" s="217"/>
      <c r="J1248" s="217"/>
      <c r="K1248" s="217"/>
      <c r="L1248" s="217"/>
      <c r="M1248" s="217"/>
      <c r="N1248" s="217"/>
      <c r="O1248" s="217"/>
      <c r="P1248" s="217"/>
      <c r="Q1248" s="217"/>
      <c r="R1248" s="217"/>
      <c r="S1248" s="217"/>
      <c r="T1248" s="217"/>
      <c r="U1248" s="217"/>
      <c r="V1248" s="217"/>
      <c r="W1248" s="217"/>
      <c r="X1248" s="217"/>
      <c r="Y1248" s="217"/>
      <c r="Z1248" s="217"/>
      <c r="AA1248" s="217"/>
      <c r="AB1248" s="217"/>
    </row>
    <row r="1249" spans="1:28" ht="18" customHeight="1" x14ac:dyDescent="0.2">
      <c r="B1249" s="75"/>
      <c r="C1249" s="75"/>
      <c r="D1249" s="75"/>
      <c r="E1249" s="75"/>
      <c r="F1249" s="75"/>
      <c r="G1249" s="75"/>
      <c r="H1249" s="75"/>
      <c r="I1249" s="75"/>
      <c r="J1249" s="75"/>
      <c r="K1249" s="75"/>
    </row>
    <row r="1250" spans="1:28" ht="18" customHeight="1" x14ac:dyDescent="0.2">
      <c r="A1250" s="67"/>
      <c r="B1250" s="213" t="s">
        <v>9</v>
      </c>
      <c r="C1250" s="213"/>
      <c r="D1250" s="213"/>
      <c r="E1250" s="213"/>
      <c r="F1250" s="213"/>
      <c r="G1250" s="213"/>
      <c r="H1250" s="213"/>
      <c r="I1250" s="213"/>
      <c r="J1250" s="213"/>
      <c r="K1250" s="213"/>
      <c r="L1250" s="213"/>
      <c r="M1250" s="214"/>
      <c r="N1250" s="214"/>
      <c r="O1250" s="214"/>
      <c r="P1250" s="214"/>
      <c r="Q1250" s="214"/>
      <c r="R1250" s="214"/>
      <c r="S1250" s="214"/>
      <c r="T1250" s="214"/>
      <c r="U1250" s="214"/>
      <c r="V1250" s="214"/>
      <c r="W1250" s="214"/>
      <c r="X1250" s="214"/>
      <c r="Y1250" s="67"/>
      <c r="Z1250" s="67"/>
      <c r="AA1250" s="67"/>
      <c r="AB1250" s="67"/>
    </row>
    <row r="1251" spans="1:28" ht="18" customHeight="1" x14ac:dyDescent="0.2">
      <c r="A1251" s="67"/>
      <c r="B1251" s="215" t="s">
        <v>52</v>
      </c>
      <c r="C1251" s="215"/>
      <c r="D1251" s="215"/>
      <c r="E1251" s="215"/>
      <c r="F1251" s="215"/>
      <c r="G1251" s="215"/>
      <c r="H1251" s="215"/>
      <c r="I1251" s="215"/>
      <c r="J1251" s="215"/>
      <c r="K1251" s="215"/>
      <c r="L1251" s="215"/>
      <c r="M1251" s="207"/>
      <c r="N1251" s="207"/>
      <c r="O1251" s="207"/>
      <c r="P1251" s="207"/>
      <c r="Q1251" s="207"/>
      <c r="R1251" s="207"/>
      <c r="S1251" s="207"/>
      <c r="T1251" s="207"/>
      <c r="U1251" s="207"/>
      <c r="V1251" s="207"/>
      <c r="W1251" s="207"/>
      <c r="X1251" s="207"/>
      <c r="Y1251" s="67"/>
      <c r="Z1251" s="67"/>
      <c r="AA1251" s="67"/>
      <c r="AB1251" s="67"/>
    </row>
    <row r="1252" spans="1:28" ht="18" customHeight="1" x14ac:dyDescent="0.2">
      <c r="A1252" s="67"/>
      <c r="B1252" s="215" t="s">
        <v>53</v>
      </c>
      <c r="C1252" s="215"/>
      <c r="D1252" s="215"/>
      <c r="E1252" s="215"/>
      <c r="F1252" s="215"/>
      <c r="G1252" s="215"/>
      <c r="H1252" s="215"/>
      <c r="I1252" s="215"/>
      <c r="J1252" s="215"/>
      <c r="K1252" s="215"/>
      <c r="L1252" s="215"/>
      <c r="M1252" s="207"/>
      <c r="N1252" s="207"/>
      <c r="O1252" s="207"/>
      <c r="P1252" s="207"/>
      <c r="Q1252" s="207"/>
      <c r="R1252" s="207"/>
      <c r="S1252" s="207"/>
      <c r="T1252" s="207"/>
      <c r="U1252" s="207"/>
      <c r="V1252" s="207"/>
      <c r="W1252" s="207"/>
      <c r="X1252" s="207"/>
      <c r="Y1252" s="67"/>
      <c r="Z1252" s="67"/>
      <c r="AA1252" s="67"/>
      <c r="AB1252" s="67"/>
    </row>
    <row r="1253" spans="1:28" ht="18" customHeight="1" x14ac:dyDescent="0.2">
      <c r="A1253" s="67"/>
      <c r="B1253" s="213" t="s">
        <v>38</v>
      </c>
      <c r="C1253" s="213"/>
      <c r="D1253" s="213"/>
      <c r="E1253" s="213"/>
      <c r="F1253" s="213"/>
      <c r="G1253" s="213"/>
      <c r="H1253" s="213"/>
      <c r="I1253" s="213"/>
      <c r="J1253" s="213"/>
      <c r="K1253" s="213"/>
      <c r="L1253" s="213"/>
      <c r="M1253" s="216"/>
      <c r="N1253" s="216"/>
      <c r="O1253" s="216"/>
      <c r="P1253" s="216"/>
      <c r="Q1253" s="216"/>
      <c r="R1253" s="216"/>
      <c r="S1253" s="216"/>
      <c r="T1253" s="216"/>
      <c r="U1253" s="216"/>
      <c r="V1253" s="216"/>
      <c r="W1253" s="216"/>
      <c r="X1253" s="216"/>
      <c r="Y1253" s="67"/>
      <c r="Z1253" s="67"/>
      <c r="AA1253" s="67"/>
      <c r="AB1253" s="67"/>
    </row>
    <row r="1254" spans="1:28" ht="18" customHeight="1" x14ac:dyDescent="0.2">
      <c r="B1254" s="76"/>
      <c r="C1254" s="76"/>
      <c r="D1254" s="76"/>
      <c r="E1254" s="76"/>
      <c r="F1254" s="76"/>
      <c r="G1254" s="76"/>
      <c r="H1254" s="76"/>
      <c r="I1254" s="76"/>
      <c r="J1254" s="76"/>
      <c r="K1254" s="76"/>
      <c r="L1254" s="76"/>
      <c r="M1254" s="77"/>
      <c r="N1254" s="77"/>
      <c r="O1254" s="77"/>
      <c r="P1254" s="77"/>
      <c r="Q1254" s="77"/>
      <c r="R1254" s="77"/>
      <c r="S1254" s="77"/>
      <c r="T1254" s="77"/>
      <c r="U1254" s="77"/>
      <c r="V1254" s="77"/>
      <c r="W1254" s="77"/>
      <c r="X1254" s="77"/>
    </row>
    <row r="1255" spans="1:28" ht="18" customHeight="1" x14ac:dyDescent="0.2">
      <c r="A1255" s="217" t="s">
        <v>10</v>
      </c>
      <c r="B1255" s="217"/>
      <c r="C1255" s="217"/>
      <c r="D1255" s="217"/>
      <c r="E1255" s="217"/>
      <c r="F1255" s="217"/>
      <c r="G1255" s="217"/>
      <c r="H1255" s="217"/>
      <c r="I1255" s="217"/>
      <c r="J1255" s="217"/>
      <c r="K1255" s="217"/>
      <c r="L1255" s="217"/>
      <c r="M1255" s="217"/>
      <c r="N1255" s="217"/>
      <c r="O1255" s="217"/>
      <c r="P1255" s="217"/>
      <c r="Q1255" s="217"/>
      <c r="R1255" s="217"/>
      <c r="S1255" s="217"/>
      <c r="T1255" s="217"/>
      <c r="U1255" s="217"/>
      <c r="V1255" s="217"/>
      <c r="W1255" s="217"/>
      <c r="X1255" s="217"/>
      <c r="Y1255" s="217"/>
      <c r="Z1255" s="217"/>
      <c r="AA1255" s="217"/>
      <c r="AB1255" s="217"/>
    </row>
    <row r="1256" spans="1:28" ht="18" customHeight="1" x14ac:dyDescent="0.2">
      <c r="B1256" s="75"/>
      <c r="C1256" s="75"/>
      <c r="D1256" s="75"/>
      <c r="E1256" s="75"/>
      <c r="F1256" s="75"/>
      <c r="G1256" s="75"/>
      <c r="H1256" s="75"/>
      <c r="I1256" s="75"/>
      <c r="K1256" s="75"/>
    </row>
    <row r="1257" spans="1:28" ht="18" customHeight="1" x14ac:dyDescent="0.2">
      <c r="A1257" s="78"/>
      <c r="B1257" s="215" t="s">
        <v>114</v>
      </c>
      <c r="C1257" s="213"/>
      <c r="D1257" s="213"/>
      <c r="E1257" s="213"/>
      <c r="F1257" s="213"/>
      <c r="G1257" s="213"/>
      <c r="H1257" s="213"/>
      <c r="I1257" s="213"/>
      <c r="J1257" s="213"/>
      <c r="K1257" s="213"/>
      <c r="L1257" s="213"/>
      <c r="M1257" s="218"/>
      <c r="N1257" s="219"/>
      <c r="O1257" s="219"/>
      <c r="P1257" s="219"/>
      <c r="Q1257" s="219"/>
      <c r="R1257" s="219"/>
      <c r="S1257" s="219"/>
      <c r="T1257" s="219"/>
      <c r="U1257" s="219"/>
      <c r="V1257" s="219"/>
      <c r="W1257" s="219"/>
      <c r="X1257" s="219"/>
      <c r="Y1257" s="78"/>
      <c r="Z1257" s="78"/>
      <c r="AA1257" s="78"/>
      <c r="AB1257" s="78"/>
    </row>
    <row r="1258" spans="1:28" ht="18" customHeight="1" x14ac:dyDescent="0.2">
      <c r="A1258" s="78"/>
      <c r="B1258" s="215" t="s">
        <v>112</v>
      </c>
      <c r="C1258" s="213"/>
      <c r="D1258" s="213"/>
      <c r="E1258" s="213"/>
      <c r="F1258" s="213"/>
      <c r="G1258" s="213"/>
      <c r="H1258" s="213"/>
      <c r="I1258" s="213"/>
      <c r="J1258" s="213"/>
      <c r="K1258" s="213"/>
      <c r="L1258" s="213"/>
      <c r="M1258" s="220"/>
      <c r="N1258" s="220"/>
      <c r="O1258" s="220"/>
      <c r="P1258" s="220"/>
      <c r="Q1258" s="220"/>
      <c r="R1258" s="220"/>
      <c r="S1258" s="220"/>
      <c r="T1258" s="220"/>
      <c r="U1258" s="220"/>
      <c r="V1258" s="220"/>
      <c r="W1258" s="220"/>
      <c r="X1258" s="220"/>
      <c r="Y1258" s="78"/>
      <c r="Z1258" s="78"/>
      <c r="AA1258" s="78"/>
      <c r="AB1258" s="78"/>
    </row>
    <row r="1259" spans="1:28" ht="18" customHeight="1" x14ac:dyDescent="0.2">
      <c r="A1259" s="78"/>
      <c r="B1259" s="215" t="s">
        <v>77</v>
      </c>
      <c r="C1259" s="213"/>
      <c r="D1259" s="213"/>
      <c r="E1259" s="213"/>
      <c r="F1259" s="213"/>
      <c r="G1259" s="213"/>
      <c r="H1259" s="213"/>
      <c r="I1259" s="213"/>
      <c r="J1259" s="213"/>
      <c r="K1259" s="213"/>
      <c r="L1259" s="213"/>
      <c r="M1259" s="221"/>
      <c r="N1259" s="221"/>
      <c r="O1259" s="221"/>
      <c r="P1259" s="221"/>
      <c r="Q1259" s="221"/>
      <c r="R1259" s="221"/>
      <c r="S1259" s="221"/>
      <c r="T1259" s="221"/>
      <c r="U1259" s="221"/>
      <c r="V1259" s="221"/>
      <c r="W1259" s="221"/>
      <c r="X1259" s="221"/>
      <c r="Y1259" s="78"/>
      <c r="Z1259" s="78"/>
      <c r="AA1259" s="78"/>
      <c r="AB1259" s="78"/>
    </row>
    <row r="1260" spans="1:28" ht="18" customHeight="1" x14ac:dyDescent="0.2">
      <c r="A1260" s="78"/>
      <c r="B1260" s="215" t="s">
        <v>113</v>
      </c>
      <c r="C1260" s="213"/>
      <c r="D1260" s="213"/>
      <c r="E1260" s="213"/>
      <c r="F1260" s="213"/>
      <c r="G1260" s="213"/>
      <c r="H1260" s="213"/>
      <c r="I1260" s="213"/>
      <c r="J1260" s="213"/>
      <c r="K1260" s="213"/>
      <c r="L1260" s="213"/>
      <c r="M1260" s="222"/>
      <c r="N1260" s="222"/>
      <c r="O1260" s="222"/>
      <c r="P1260" s="222"/>
      <c r="Q1260" s="222"/>
      <c r="R1260" s="235" t="s">
        <v>148</v>
      </c>
      <c r="S1260" s="223"/>
      <c r="T1260" s="222"/>
      <c r="U1260" s="222"/>
      <c r="V1260" s="222"/>
      <c r="W1260" s="222"/>
      <c r="X1260" s="222"/>
      <c r="Y1260" s="78"/>
      <c r="Z1260" s="78"/>
      <c r="AA1260" s="78"/>
      <c r="AB1260" s="78"/>
    </row>
    <row r="1261" spans="1:28" ht="18" customHeight="1" x14ac:dyDescent="0.2">
      <c r="A1261" s="78"/>
      <c r="B1261" s="79"/>
      <c r="C1261" s="79"/>
      <c r="D1261" s="79"/>
      <c r="E1261" s="79"/>
      <c r="F1261" s="79"/>
      <c r="G1261" s="79"/>
      <c r="H1261" s="79"/>
      <c r="I1261" s="79"/>
      <c r="J1261" s="79"/>
      <c r="K1261" s="79"/>
      <c r="L1261" s="79"/>
      <c r="M1261" s="80"/>
      <c r="N1261" s="80"/>
      <c r="O1261" s="80"/>
      <c r="P1261" s="80"/>
      <c r="Q1261" s="80"/>
      <c r="R1261" s="81"/>
      <c r="S1261" s="81"/>
      <c r="T1261" s="80"/>
      <c r="U1261" s="80"/>
      <c r="V1261" s="80"/>
      <c r="W1261" s="80"/>
      <c r="X1261" s="80"/>
      <c r="Y1261" s="78"/>
      <c r="Z1261" s="78"/>
      <c r="AA1261" s="78"/>
      <c r="AB1261" s="78"/>
    </row>
    <row r="1262" spans="1:28" ht="18" customHeight="1" x14ac:dyDescent="0.2">
      <c r="A1262" s="82" t="s">
        <v>125</v>
      </c>
      <c r="B1262" s="79"/>
      <c r="C1262" s="79"/>
      <c r="D1262" s="79"/>
      <c r="E1262" s="79"/>
      <c r="F1262" s="79"/>
      <c r="G1262" s="79"/>
      <c r="H1262" s="79"/>
      <c r="I1262" s="79"/>
      <c r="J1262" s="79"/>
      <c r="K1262" s="79"/>
      <c r="L1262" s="79"/>
      <c r="M1262" s="78"/>
      <c r="N1262" s="78"/>
      <c r="O1262" s="80"/>
      <c r="P1262" s="80"/>
      <c r="Q1262" s="80"/>
      <c r="R1262" s="81"/>
      <c r="S1262" s="81"/>
      <c r="T1262" s="80"/>
      <c r="U1262" s="80"/>
      <c r="V1262" s="80"/>
      <c r="W1262" s="80"/>
      <c r="X1262" s="80"/>
      <c r="Y1262" s="78"/>
      <c r="Z1262" s="78"/>
      <c r="AA1262" s="78"/>
      <c r="AB1262" s="78"/>
    </row>
    <row r="1263" spans="1:28" ht="18" customHeight="1" x14ac:dyDescent="0.2">
      <c r="A1263" s="82" t="s">
        <v>126</v>
      </c>
      <c r="B1263" s="67"/>
      <c r="C1263" s="67"/>
      <c r="D1263" s="67"/>
      <c r="E1263" s="83"/>
      <c r="F1263" s="68"/>
      <c r="G1263" s="68"/>
      <c r="H1263" s="68"/>
      <c r="I1263" s="68"/>
      <c r="J1263" s="68"/>
      <c r="K1263" s="68"/>
      <c r="L1263" s="68"/>
      <c r="M1263" s="68"/>
      <c r="N1263" s="68"/>
      <c r="O1263" s="68"/>
      <c r="P1263" s="68"/>
      <c r="Q1263" s="68"/>
      <c r="R1263" s="68"/>
      <c r="S1263" s="68"/>
      <c r="T1263" s="68"/>
      <c r="U1263" s="68"/>
      <c r="V1263" s="68"/>
      <c r="W1263" s="68"/>
      <c r="X1263" s="68"/>
      <c r="Y1263" s="68"/>
      <c r="Z1263" s="68"/>
      <c r="AA1263" s="68"/>
      <c r="AB1263" s="68"/>
    </row>
    <row r="1264" spans="1:28" ht="18" customHeight="1" x14ac:dyDescent="0.2">
      <c r="A1264" s="67"/>
      <c r="B1264" s="67"/>
      <c r="C1264" s="67"/>
      <c r="D1264" s="67"/>
      <c r="E1264" s="83"/>
      <c r="F1264" s="68"/>
      <c r="G1264" s="68"/>
      <c r="H1264" s="68"/>
      <c r="I1264" s="68"/>
      <c r="J1264" s="68"/>
      <c r="K1264" s="68"/>
      <c r="L1264" s="68"/>
      <c r="M1264" s="68"/>
      <c r="N1264" s="68"/>
      <c r="O1264" s="68"/>
      <c r="P1264" s="68"/>
      <c r="Q1264" s="68"/>
      <c r="R1264" s="68"/>
      <c r="S1264" s="68"/>
      <c r="T1264" s="68"/>
      <c r="U1264" s="68"/>
      <c r="V1264" s="68"/>
      <c r="W1264" s="68"/>
      <c r="X1264" s="68"/>
      <c r="Y1264" s="68"/>
      <c r="Z1264" s="68"/>
      <c r="AA1264" s="68"/>
      <c r="AB1264" s="68"/>
    </row>
    <row r="1265" spans="1:28" ht="18" customHeight="1" x14ac:dyDescent="0.2">
      <c r="A1265" s="211" t="s">
        <v>47</v>
      </c>
      <c r="B1265" s="211"/>
      <c r="C1265" s="211"/>
      <c r="D1265" s="211"/>
      <c r="E1265" s="211"/>
      <c r="F1265" s="211"/>
      <c r="G1265" s="211"/>
      <c r="H1265" s="211"/>
      <c r="I1265" s="211"/>
      <c r="J1265" s="211"/>
      <c r="K1265" s="211"/>
      <c r="L1265" s="211"/>
      <c r="M1265" s="211"/>
      <c r="N1265" s="211"/>
      <c r="O1265" s="211"/>
      <c r="P1265" s="211"/>
      <c r="Q1265" s="211"/>
      <c r="R1265" s="211"/>
      <c r="S1265" s="211"/>
      <c r="T1265" s="211"/>
      <c r="U1265" s="211"/>
      <c r="V1265" s="211"/>
      <c r="W1265" s="211"/>
      <c r="X1265" s="211"/>
      <c r="Y1265" s="211"/>
      <c r="Z1265" s="211"/>
      <c r="AA1265" s="211"/>
      <c r="AB1265" s="211"/>
    </row>
    <row r="1267" spans="1:28" ht="18" customHeight="1" x14ac:dyDescent="0.2">
      <c r="A1267" s="212">
        <f>Finanzierungsplan!$I$48</f>
        <v>2026</v>
      </c>
      <c r="B1267" s="208"/>
    </row>
    <row r="1268" spans="1:28" ht="18" customHeight="1" x14ac:dyDescent="0.2">
      <c r="A1268" s="209" t="s">
        <v>48</v>
      </c>
      <c r="B1268" s="209"/>
      <c r="C1268" s="209"/>
      <c r="D1268" s="209"/>
      <c r="E1268" s="209"/>
      <c r="F1268" s="210" t="s">
        <v>81</v>
      </c>
      <c r="G1268" s="210"/>
      <c r="H1268" s="210"/>
      <c r="I1268" s="210"/>
      <c r="J1268" s="210"/>
      <c r="K1268" s="210" t="s">
        <v>69</v>
      </c>
      <c r="L1268" s="210"/>
      <c r="M1268" s="210"/>
      <c r="N1268" s="210"/>
      <c r="O1268" s="210"/>
      <c r="P1268" s="210"/>
      <c r="Q1268" s="210"/>
      <c r="R1268" s="210"/>
      <c r="S1268" s="210" t="s">
        <v>70</v>
      </c>
      <c r="T1268" s="210"/>
      <c r="U1268" s="210"/>
      <c r="V1268" s="210"/>
      <c r="W1268" s="210"/>
      <c r="X1268" s="210" t="s">
        <v>115</v>
      </c>
      <c r="Y1268" s="210"/>
      <c r="Z1268" s="210"/>
      <c r="AA1268" s="210"/>
      <c r="AB1268" s="210"/>
    </row>
    <row r="1269" spans="1:28" ht="18" customHeight="1" x14ac:dyDescent="0.2">
      <c r="A1269" s="209"/>
      <c r="B1269" s="209"/>
      <c r="C1269" s="209"/>
      <c r="D1269" s="209"/>
      <c r="E1269" s="209"/>
      <c r="F1269" s="210"/>
      <c r="G1269" s="210"/>
      <c r="H1269" s="210"/>
      <c r="I1269" s="210"/>
      <c r="J1269" s="210"/>
      <c r="K1269" s="210"/>
      <c r="L1269" s="210"/>
      <c r="M1269" s="210"/>
      <c r="N1269" s="210"/>
      <c r="O1269" s="210"/>
      <c r="P1269" s="210"/>
      <c r="Q1269" s="210"/>
      <c r="R1269" s="210"/>
      <c r="S1269" s="210"/>
      <c r="T1269" s="210"/>
      <c r="U1269" s="210"/>
      <c r="V1269" s="210"/>
      <c r="W1269" s="210"/>
      <c r="X1269" s="210"/>
      <c r="Y1269" s="210"/>
      <c r="Z1269" s="210"/>
      <c r="AA1269" s="210"/>
      <c r="AB1269" s="210"/>
    </row>
    <row r="1270" spans="1:28" ht="18" customHeight="1" x14ac:dyDescent="0.2">
      <c r="A1270" s="206" t="s">
        <v>54</v>
      </c>
      <c r="B1270" s="206"/>
      <c r="C1270" s="206"/>
      <c r="D1270" s="206"/>
      <c r="E1270" s="206"/>
      <c r="F1270" s="207"/>
      <c r="G1270" s="207"/>
      <c r="H1270" s="207"/>
      <c r="I1270" s="207"/>
      <c r="J1270" s="207"/>
      <c r="K1270" s="207"/>
      <c r="L1270" s="207"/>
      <c r="M1270" s="207"/>
      <c r="N1270" s="207"/>
      <c r="O1270" s="207"/>
      <c r="P1270" s="207"/>
      <c r="Q1270" s="207"/>
      <c r="R1270" s="207"/>
      <c r="S1270" s="207"/>
      <c r="T1270" s="207"/>
      <c r="U1270" s="207"/>
      <c r="V1270" s="207"/>
      <c r="W1270" s="207"/>
      <c r="X1270" s="204" t="str">
        <f>IF(OR($M$1258="",$M$1250="",SUM(F1270:W1270)=0),"",IFERROR(ROUND((F1270+K1270+S1270)*$M$1258/$M$1250,2),""))</f>
        <v/>
      </c>
      <c r="Y1270" s="204"/>
      <c r="Z1270" s="204"/>
      <c r="AA1270" s="204"/>
      <c r="AB1270" s="204"/>
    </row>
    <row r="1271" spans="1:28" ht="18" customHeight="1" x14ac:dyDescent="0.2">
      <c r="A1271" s="206" t="s">
        <v>55</v>
      </c>
      <c r="B1271" s="206"/>
      <c r="C1271" s="206"/>
      <c r="D1271" s="206"/>
      <c r="E1271" s="206"/>
      <c r="F1271" s="207"/>
      <c r="G1271" s="207"/>
      <c r="H1271" s="207"/>
      <c r="I1271" s="207"/>
      <c r="J1271" s="207"/>
      <c r="K1271" s="207"/>
      <c r="L1271" s="207"/>
      <c r="M1271" s="207"/>
      <c r="N1271" s="207"/>
      <c r="O1271" s="207"/>
      <c r="P1271" s="207"/>
      <c r="Q1271" s="207"/>
      <c r="R1271" s="207"/>
      <c r="S1271" s="207"/>
      <c r="T1271" s="207"/>
      <c r="U1271" s="207"/>
      <c r="V1271" s="207"/>
      <c r="W1271" s="207"/>
      <c r="X1271" s="204" t="str">
        <f t="shared" ref="X1271:X1281" si="40">IF(OR($M$1258="",$M$1250="",SUM(F1271:W1271)=0),"",IFERROR(ROUND((F1271+K1271+S1271)*$M$1258/$M$1250,2),""))</f>
        <v/>
      </c>
      <c r="Y1271" s="204"/>
      <c r="Z1271" s="204"/>
      <c r="AA1271" s="204"/>
      <c r="AB1271" s="204"/>
    </row>
    <row r="1272" spans="1:28" ht="18" customHeight="1" x14ac:dyDescent="0.2">
      <c r="A1272" s="206" t="s">
        <v>56</v>
      </c>
      <c r="B1272" s="206"/>
      <c r="C1272" s="206"/>
      <c r="D1272" s="206"/>
      <c r="E1272" s="206"/>
      <c r="F1272" s="207"/>
      <c r="G1272" s="207"/>
      <c r="H1272" s="207"/>
      <c r="I1272" s="207"/>
      <c r="J1272" s="207"/>
      <c r="K1272" s="207"/>
      <c r="L1272" s="207"/>
      <c r="M1272" s="207"/>
      <c r="N1272" s="207"/>
      <c r="O1272" s="207"/>
      <c r="P1272" s="207"/>
      <c r="Q1272" s="207"/>
      <c r="R1272" s="207"/>
      <c r="S1272" s="207"/>
      <c r="T1272" s="207"/>
      <c r="U1272" s="207"/>
      <c r="V1272" s="207"/>
      <c r="W1272" s="207"/>
      <c r="X1272" s="204" t="str">
        <f t="shared" si="40"/>
        <v/>
      </c>
      <c r="Y1272" s="204"/>
      <c r="Z1272" s="204"/>
      <c r="AA1272" s="204"/>
      <c r="AB1272" s="204"/>
    </row>
    <row r="1273" spans="1:28" ht="18" customHeight="1" x14ac:dyDescent="0.2">
      <c r="A1273" s="206" t="s">
        <v>57</v>
      </c>
      <c r="B1273" s="206"/>
      <c r="C1273" s="206"/>
      <c r="D1273" s="206"/>
      <c r="E1273" s="206"/>
      <c r="F1273" s="207"/>
      <c r="G1273" s="207"/>
      <c r="H1273" s="207"/>
      <c r="I1273" s="207"/>
      <c r="J1273" s="207"/>
      <c r="K1273" s="207"/>
      <c r="L1273" s="207"/>
      <c r="M1273" s="207"/>
      <c r="N1273" s="207"/>
      <c r="O1273" s="207"/>
      <c r="P1273" s="207"/>
      <c r="Q1273" s="207"/>
      <c r="R1273" s="207"/>
      <c r="S1273" s="207"/>
      <c r="T1273" s="207"/>
      <c r="U1273" s="207"/>
      <c r="V1273" s="207"/>
      <c r="W1273" s="207"/>
      <c r="X1273" s="204" t="str">
        <f t="shared" si="40"/>
        <v/>
      </c>
      <c r="Y1273" s="204"/>
      <c r="Z1273" s="204"/>
      <c r="AA1273" s="204"/>
      <c r="AB1273" s="204"/>
    </row>
    <row r="1274" spans="1:28" ht="18" customHeight="1" x14ac:dyDescent="0.2">
      <c r="A1274" s="206" t="s">
        <v>58</v>
      </c>
      <c r="B1274" s="206"/>
      <c r="C1274" s="206"/>
      <c r="D1274" s="206"/>
      <c r="E1274" s="206"/>
      <c r="F1274" s="207"/>
      <c r="G1274" s="207"/>
      <c r="H1274" s="207"/>
      <c r="I1274" s="207"/>
      <c r="J1274" s="207"/>
      <c r="K1274" s="207"/>
      <c r="L1274" s="207"/>
      <c r="M1274" s="207"/>
      <c r="N1274" s="207"/>
      <c r="O1274" s="207"/>
      <c r="P1274" s="207"/>
      <c r="Q1274" s="207"/>
      <c r="R1274" s="207"/>
      <c r="S1274" s="207"/>
      <c r="T1274" s="207"/>
      <c r="U1274" s="207"/>
      <c r="V1274" s="207"/>
      <c r="W1274" s="207"/>
      <c r="X1274" s="204" t="str">
        <f t="shared" si="40"/>
        <v/>
      </c>
      <c r="Y1274" s="204"/>
      <c r="Z1274" s="204"/>
      <c r="AA1274" s="204"/>
      <c r="AB1274" s="204"/>
    </row>
    <row r="1275" spans="1:28" ht="18" customHeight="1" x14ac:dyDescent="0.2">
      <c r="A1275" s="206" t="s">
        <v>59</v>
      </c>
      <c r="B1275" s="206"/>
      <c r="C1275" s="206"/>
      <c r="D1275" s="206"/>
      <c r="E1275" s="206"/>
      <c r="F1275" s="207"/>
      <c r="G1275" s="207"/>
      <c r="H1275" s="207"/>
      <c r="I1275" s="207"/>
      <c r="J1275" s="207"/>
      <c r="K1275" s="207"/>
      <c r="L1275" s="207"/>
      <c r="M1275" s="207"/>
      <c r="N1275" s="207"/>
      <c r="O1275" s="207"/>
      <c r="P1275" s="207"/>
      <c r="Q1275" s="207"/>
      <c r="R1275" s="207"/>
      <c r="S1275" s="207"/>
      <c r="T1275" s="207"/>
      <c r="U1275" s="207"/>
      <c r="V1275" s="207"/>
      <c r="W1275" s="207"/>
      <c r="X1275" s="204" t="str">
        <f t="shared" si="40"/>
        <v/>
      </c>
      <c r="Y1275" s="204"/>
      <c r="Z1275" s="204"/>
      <c r="AA1275" s="204"/>
      <c r="AB1275" s="204"/>
    </row>
    <row r="1276" spans="1:28" ht="18" customHeight="1" x14ac:dyDescent="0.2">
      <c r="A1276" s="206" t="s">
        <v>60</v>
      </c>
      <c r="B1276" s="206"/>
      <c r="C1276" s="206"/>
      <c r="D1276" s="206"/>
      <c r="E1276" s="206"/>
      <c r="F1276" s="207"/>
      <c r="G1276" s="207"/>
      <c r="H1276" s="207"/>
      <c r="I1276" s="207"/>
      <c r="J1276" s="207"/>
      <c r="K1276" s="207"/>
      <c r="L1276" s="207"/>
      <c r="M1276" s="207"/>
      <c r="N1276" s="207"/>
      <c r="O1276" s="207"/>
      <c r="P1276" s="207"/>
      <c r="Q1276" s="207"/>
      <c r="R1276" s="207"/>
      <c r="S1276" s="207"/>
      <c r="T1276" s="207"/>
      <c r="U1276" s="207"/>
      <c r="V1276" s="207"/>
      <c r="W1276" s="207"/>
      <c r="X1276" s="204" t="str">
        <f t="shared" si="40"/>
        <v/>
      </c>
      <c r="Y1276" s="204"/>
      <c r="Z1276" s="204"/>
      <c r="AA1276" s="204"/>
      <c r="AB1276" s="204"/>
    </row>
    <row r="1277" spans="1:28" ht="18" customHeight="1" x14ac:dyDescent="0.2">
      <c r="A1277" s="206" t="s">
        <v>61</v>
      </c>
      <c r="B1277" s="206"/>
      <c r="C1277" s="206"/>
      <c r="D1277" s="206"/>
      <c r="E1277" s="206"/>
      <c r="F1277" s="207"/>
      <c r="G1277" s="207"/>
      <c r="H1277" s="207"/>
      <c r="I1277" s="207"/>
      <c r="J1277" s="207"/>
      <c r="K1277" s="207"/>
      <c r="L1277" s="207"/>
      <c r="M1277" s="207"/>
      <c r="N1277" s="207"/>
      <c r="O1277" s="207"/>
      <c r="P1277" s="207"/>
      <c r="Q1277" s="207"/>
      <c r="R1277" s="207"/>
      <c r="S1277" s="207"/>
      <c r="T1277" s="207"/>
      <c r="U1277" s="207"/>
      <c r="V1277" s="207"/>
      <c r="W1277" s="207"/>
      <c r="X1277" s="204" t="str">
        <f t="shared" si="40"/>
        <v/>
      </c>
      <c r="Y1277" s="204"/>
      <c r="Z1277" s="204"/>
      <c r="AA1277" s="204"/>
      <c r="AB1277" s="204"/>
    </row>
    <row r="1278" spans="1:28" ht="18" customHeight="1" x14ac:dyDescent="0.2">
      <c r="A1278" s="206" t="s">
        <v>62</v>
      </c>
      <c r="B1278" s="206"/>
      <c r="C1278" s="206"/>
      <c r="D1278" s="206"/>
      <c r="E1278" s="206"/>
      <c r="F1278" s="207"/>
      <c r="G1278" s="207"/>
      <c r="H1278" s="207"/>
      <c r="I1278" s="207"/>
      <c r="J1278" s="207"/>
      <c r="K1278" s="207"/>
      <c r="L1278" s="207"/>
      <c r="M1278" s="207"/>
      <c r="N1278" s="207"/>
      <c r="O1278" s="207"/>
      <c r="P1278" s="207"/>
      <c r="Q1278" s="207"/>
      <c r="R1278" s="207"/>
      <c r="S1278" s="207"/>
      <c r="T1278" s="207"/>
      <c r="U1278" s="207"/>
      <c r="V1278" s="207"/>
      <c r="W1278" s="207"/>
      <c r="X1278" s="204" t="str">
        <f t="shared" si="40"/>
        <v/>
      </c>
      <c r="Y1278" s="204"/>
      <c r="Z1278" s="204"/>
      <c r="AA1278" s="204"/>
      <c r="AB1278" s="204"/>
    </row>
    <row r="1279" spans="1:28" ht="18" customHeight="1" x14ac:dyDescent="0.2">
      <c r="A1279" s="206" t="s">
        <v>63</v>
      </c>
      <c r="B1279" s="206"/>
      <c r="C1279" s="206"/>
      <c r="D1279" s="206"/>
      <c r="E1279" s="206"/>
      <c r="F1279" s="207"/>
      <c r="G1279" s="207"/>
      <c r="H1279" s="207"/>
      <c r="I1279" s="207"/>
      <c r="J1279" s="207"/>
      <c r="K1279" s="207"/>
      <c r="L1279" s="207"/>
      <c r="M1279" s="207"/>
      <c r="N1279" s="207"/>
      <c r="O1279" s="207"/>
      <c r="P1279" s="207"/>
      <c r="Q1279" s="207"/>
      <c r="R1279" s="207"/>
      <c r="S1279" s="207"/>
      <c r="T1279" s="207"/>
      <c r="U1279" s="207"/>
      <c r="V1279" s="207"/>
      <c r="W1279" s="207"/>
      <c r="X1279" s="204" t="str">
        <f t="shared" si="40"/>
        <v/>
      </c>
      <c r="Y1279" s="204"/>
      <c r="Z1279" s="204"/>
      <c r="AA1279" s="204"/>
      <c r="AB1279" s="204"/>
    </row>
    <row r="1280" spans="1:28" ht="18" customHeight="1" x14ac:dyDescent="0.2">
      <c r="A1280" s="206" t="s">
        <v>64</v>
      </c>
      <c r="B1280" s="206"/>
      <c r="C1280" s="206"/>
      <c r="D1280" s="206"/>
      <c r="E1280" s="206"/>
      <c r="F1280" s="207"/>
      <c r="G1280" s="207"/>
      <c r="H1280" s="207"/>
      <c r="I1280" s="207"/>
      <c r="J1280" s="207"/>
      <c r="K1280" s="207"/>
      <c r="L1280" s="207"/>
      <c r="M1280" s="207"/>
      <c r="N1280" s="207"/>
      <c r="O1280" s="207"/>
      <c r="P1280" s="207"/>
      <c r="Q1280" s="207"/>
      <c r="R1280" s="207"/>
      <c r="S1280" s="207"/>
      <c r="T1280" s="207"/>
      <c r="U1280" s="207"/>
      <c r="V1280" s="207"/>
      <c r="W1280" s="207"/>
      <c r="X1280" s="204" t="str">
        <f t="shared" si="40"/>
        <v/>
      </c>
      <c r="Y1280" s="204"/>
      <c r="Z1280" s="204"/>
      <c r="AA1280" s="204"/>
      <c r="AB1280" s="204"/>
    </row>
    <row r="1281" spans="1:28" ht="18" customHeight="1" x14ac:dyDescent="0.2">
      <c r="A1281" s="206" t="s">
        <v>65</v>
      </c>
      <c r="B1281" s="206"/>
      <c r="C1281" s="206"/>
      <c r="D1281" s="206"/>
      <c r="E1281" s="206"/>
      <c r="F1281" s="207"/>
      <c r="G1281" s="207"/>
      <c r="H1281" s="207"/>
      <c r="I1281" s="207"/>
      <c r="J1281" s="207"/>
      <c r="K1281" s="207"/>
      <c r="L1281" s="207"/>
      <c r="M1281" s="207"/>
      <c r="N1281" s="207"/>
      <c r="O1281" s="207"/>
      <c r="P1281" s="207"/>
      <c r="Q1281" s="207"/>
      <c r="R1281" s="207"/>
      <c r="S1281" s="207"/>
      <c r="T1281" s="207"/>
      <c r="U1281" s="207"/>
      <c r="V1281" s="207"/>
      <c r="W1281" s="207"/>
      <c r="X1281" s="204" t="str">
        <f t="shared" si="40"/>
        <v/>
      </c>
      <c r="Y1281" s="204"/>
      <c r="Z1281" s="204"/>
      <c r="AA1281" s="204"/>
      <c r="AB1281" s="204"/>
    </row>
    <row r="1282" spans="1:28" ht="18" customHeight="1" x14ac:dyDescent="0.2">
      <c r="A1282" s="203" t="s">
        <v>66</v>
      </c>
      <c r="B1282" s="203"/>
      <c r="C1282" s="203"/>
      <c r="D1282" s="203"/>
      <c r="E1282" s="203"/>
      <c r="F1282" s="203"/>
      <c r="G1282" s="203"/>
      <c r="H1282" s="203"/>
      <c r="I1282" s="203"/>
      <c r="J1282" s="203"/>
      <c r="K1282" s="203"/>
      <c r="L1282" s="203"/>
      <c r="M1282" s="203"/>
      <c r="N1282" s="203"/>
      <c r="O1282" s="203"/>
      <c r="P1282" s="203"/>
      <c r="Q1282" s="203"/>
      <c r="R1282" s="203"/>
      <c r="S1282" s="203"/>
      <c r="T1282" s="203"/>
      <c r="U1282" s="203"/>
      <c r="V1282" s="203"/>
      <c r="W1282" s="203"/>
      <c r="X1282" s="204" t="str">
        <f>IF(SUM(X1270:AB1281)=0,"",SUM(X1270:AB1281))</f>
        <v/>
      </c>
      <c r="Y1282" s="204"/>
      <c r="Z1282" s="204"/>
      <c r="AA1282" s="204"/>
      <c r="AB1282" s="204"/>
    </row>
    <row r="1283" spans="1:28" ht="18" customHeight="1" x14ac:dyDescent="0.2">
      <c r="A1283" s="203" t="s">
        <v>87</v>
      </c>
      <c r="B1283" s="203"/>
      <c r="C1283" s="203"/>
      <c r="D1283" s="203"/>
      <c r="E1283" s="203"/>
      <c r="F1283" s="203"/>
      <c r="G1283" s="203"/>
      <c r="H1283" s="203"/>
      <c r="I1283" s="203"/>
      <c r="J1283" s="203"/>
      <c r="K1283" s="203"/>
      <c r="L1283" s="203"/>
      <c r="M1283" s="203"/>
      <c r="N1283" s="203"/>
      <c r="O1283" s="203"/>
      <c r="P1283" s="203"/>
      <c r="Q1283" s="203"/>
      <c r="R1283" s="203"/>
      <c r="S1283" s="203"/>
      <c r="T1283" s="203"/>
      <c r="U1283" s="203"/>
      <c r="V1283" s="203"/>
      <c r="W1283" s="203"/>
      <c r="X1283" s="204" t="str">
        <f>IFERROR(ROUND(X1282*0.22,2),"")</f>
        <v/>
      </c>
      <c r="Y1283" s="204"/>
      <c r="Z1283" s="204"/>
      <c r="AA1283" s="204"/>
      <c r="AB1283" s="204"/>
    </row>
    <row r="1284" spans="1:28" ht="18" customHeight="1" x14ac:dyDescent="0.2">
      <c r="A1284" s="203" t="s">
        <v>67</v>
      </c>
      <c r="B1284" s="203"/>
      <c r="C1284" s="203"/>
      <c r="D1284" s="203"/>
      <c r="E1284" s="203"/>
      <c r="F1284" s="203"/>
      <c r="G1284" s="203"/>
      <c r="H1284" s="203"/>
      <c r="I1284" s="203"/>
      <c r="J1284" s="203"/>
      <c r="K1284" s="203"/>
      <c r="L1284" s="203"/>
      <c r="M1284" s="203"/>
      <c r="N1284" s="203"/>
      <c r="O1284" s="203"/>
      <c r="P1284" s="203"/>
      <c r="Q1284" s="203"/>
      <c r="R1284" s="203"/>
      <c r="S1284" s="203"/>
      <c r="T1284" s="203"/>
      <c r="U1284" s="203"/>
      <c r="V1284" s="203"/>
      <c r="W1284" s="203"/>
      <c r="X1284" s="204" t="str">
        <f>IFERROR(ROUND(X1282*0.01,2),"")</f>
        <v/>
      </c>
      <c r="Y1284" s="204"/>
      <c r="Z1284" s="204"/>
      <c r="AA1284" s="204"/>
      <c r="AB1284" s="204"/>
    </row>
    <row r="1285" spans="1:28" ht="18" customHeight="1" x14ac:dyDescent="0.2">
      <c r="A1285" s="203" t="s">
        <v>33</v>
      </c>
      <c r="B1285" s="203"/>
      <c r="C1285" s="203"/>
      <c r="D1285" s="203"/>
      <c r="E1285" s="203"/>
      <c r="F1285" s="203"/>
      <c r="G1285" s="203"/>
      <c r="H1285" s="203"/>
      <c r="I1285" s="203"/>
      <c r="J1285" s="203"/>
      <c r="K1285" s="203"/>
      <c r="L1285" s="203"/>
      <c r="M1285" s="203"/>
      <c r="N1285" s="203"/>
      <c r="O1285" s="203"/>
      <c r="P1285" s="203"/>
      <c r="Q1285" s="203"/>
      <c r="R1285" s="203"/>
      <c r="S1285" s="203"/>
      <c r="T1285" s="203"/>
      <c r="U1285" s="203"/>
      <c r="V1285" s="203"/>
      <c r="W1285" s="203"/>
      <c r="X1285" s="204" t="str">
        <f>IF(SUM(X1282:AB1284)=0,"",SUM(X1282:AB1284))</f>
        <v/>
      </c>
      <c r="Y1285" s="204"/>
      <c r="Z1285" s="204"/>
      <c r="AA1285" s="204"/>
      <c r="AB1285" s="204"/>
    </row>
    <row r="1286" spans="1:28" ht="18" customHeight="1" x14ac:dyDescent="0.2">
      <c r="A1286" s="67"/>
      <c r="B1286" s="67"/>
      <c r="C1286" s="67"/>
      <c r="D1286" s="67"/>
      <c r="E1286" s="67"/>
      <c r="F1286" s="67"/>
      <c r="G1286" s="67"/>
      <c r="H1286" s="67"/>
      <c r="I1286" s="67"/>
      <c r="J1286" s="67"/>
      <c r="K1286" s="67"/>
      <c r="L1286" s="67"/>
      <c r="M1286" s="67"/>
      <c r="N1286" s="94"/>
      <c r="O1286" s="89"/>
      <c r="P1286" s="89"/>
      <c r="Q1286" s="89"/>
      <c r="R1286" s="89"/>
      <c r="S1286" s="95"/>
      <c r="T1286" s="95"/>
      <c r="U1286" s="95"/>
      <c r="V1286" s="95"/>
      <c r="W1286" s="95"/>
      <c r="X1286" s="95"/>
      <c r="Y1286" s="95"/>
      <c r="Z1286" s="95"/>
      <c r="AA1286" s="90"/>
      <c r="AB1286" s="90"/>
    </row>
    <row r="1287" spans="1:28" ht="18" customHeight="1" x14ac:dyDescent="0.2">
      <c r="A1287" s="92" t="s">
        <v>71</v>
      </c>
      <c r="B1287" s="82"/>
      <c r="C1287" s="82"/>
      <c r="D1287" s="82"/>
      <c r="E1287" s="82"/>
      <c r="F1287" s="82"/>
      <c r="G1287" s="82"/>
      <c r="H1287" s="82"/>
      <c r="I1287" s="82"/>
      <c r="J1287" s="82"/>
      <c r="K1287" s="82"/>
      <c r="L1287" s="82"/>
      <c r="M1287" s="82"/>
      <c r="N1287" s="82"/>
      <c r="O1287" s="82"/>
      <c r="P1287" s="82"/>
      <c r="R1287" s="82"/>
      <c r="T1287" s="82"/>
      <c r="V1287" s="82"/>
      <c r="W1287" s="82"/>
      <c r="X1287" s="82"/>
      <c r="Y1287" s="82"/>
      <c r="Z1287" s="82"/>
      <c r="AA1287" s="82"/>
      <c r="AB1287" s="93" t="s">
        <v>72</v>
      </c>
    </row>
    <row r="1288" spans="1:28" ht="18" customHeight="1" x14ac:dyDescent="0.2">
      <c r="A1288" s="82"/>
      <c r="B1288" s="82"/>
      <c r="C1288" s="82"/>
      <c r="D1288" s="82"/>
      <c r="E1288" s="82"/>
      <c r="F1288" s="82"/>
      <c r="G1288" s="82"/>
      <c r="H1288" s="82"/>
      <c r="I1288" s="82"/>
      <c r="J1288" s="82"/>
      <c r="K1288" s="82"/>
      <c r="L1288" s="82"/>
      <c r="M1288" s="82"/>
      <c r="N1288" s="82"/>
      <c r="O1288" s="82"/>
      <c r="P1288" s="82"/>
      <c r="Q1288" s="82"/>
      <c r="R1288" s="82"/>
      <c r="T1288" s="82"/>
      <c r="V1288" s="82"/>
      <c r="W1288" s="82"/>
      <c r="X1288" s="82"/>
      <c r="Y1288" s="82"/>
      <c r="Z1288" s="82"/>
      <c r="AA1288" s="82"/>
      <c r="AB1288" s="82"/>
    </row>
    <row r="1289" spans="1:28" ht="18" customHeight="1" x14ac:dyDescent="0.2">
      <c r="A1289" s="208">
        <f>Finanzierungsplan!$N$48</f>
        <v>2027</v>
      </c>
      <c r="B1289" s="208"/>
    </row>
    <row r="1290" spans="1:28" ht="18" customHeight="1" x14ac:dyDescent="0.2">
      <c r="A1290" s="209" t="s">
        <v>48</v>
      </c>
      <c r="B1290" s="209"/>
      <c r="C1290" s="209"/>
      <c r="D1290" s="209"/>
      <c r="E1290" s="209"/>
      <c r="F1290" s="210" t="s">
        <v>81</v>
      </c>
      <c r="G1290" s="210"/>
      <c r="H1290" s="210"/>
      <c r="I1290" s="210"/>
      <c r="J1290" s="210"/>
      <c r="K1290" s="210" t="s">
        <v>69</v>
      </c>
      <c r="L1290" s="210"/>
      <c r="M1290" s="210"/>
      <c r="N1290" s="210"/>
      <c r="O1290" s="210"/>
      <c r="P1290" s="210"/>
      <c r="Q1290" s="210"/>
      <c r="R1290" s="210"/>
      <c r="S1290" s="210" t="s">
        <v>70</v>
      </c>
      <c r="T1290" s="210"/>
      <c r="U1290" s="210"/>
      <c r="V1290" s="210"/>
      <c r="W1290" s="210"/>
      <c r="X1290" s="210" t="s">
        <v>115</v>
      </c>
      <c r="Y1290" s="210"/>
      <c r="Z1290" s="210"/>
      <c r="AA1290" s="210"/>
      <c r="AB1290" s="210"/>
    </row>
    <row r="1291" spans="1:28" ht="18" customHeight="1" x14ac:dyDescent="0.2">
      <c r="A1291" s="209"/>
      <c r="B1291" s="209"/>
      <c r="C1291" s="209"/>
      <c r="D1291" s="209"/>
      <c r="E1291" s="209"/>
      <c r="F1291" s="210"/>
      <c r="G1291" s="210"/>
      <c r="H1291" s="210"/>
      <c r="I1291" s="210"/>
      <c r="J1291" s="210"/>
      <c r="K1291" s="210"/>
      <c r="L1291" s="210"/>
      <c r="M1291" s="210"/>
      <c r="N1291" s="210"/>
      <c r="O1291" s="210"/>
      <c r="P1291" s="210"/>
      <c r="Q1291" s="210"/>
      <c r="R1291" s="210"/>
      <c r="S1291" s="210"/>
      <c r="T1291" s="210"/>
      <c r="U1291" s="210"/>
      <c r="V1291" s="210"/>
      <c r="W1291" s="210"/>
      <c r="X1291" s="210"/>
      <c r="Y1291" s="210"/>
      <c r="Z1291" s="210"/>
      <c r="AA1291" s="210"/>
      <c r="AB1291" s="210"/>
    </row>
    <row r="1292" spans="1:28" ht="18" customHeight="1" x14ac:dyDescent="0.2">
      <c r="A1292" s="206" t="s">
        <v>54</v>
      </c>
      <c r="B1292" s="206"/>
      <c r="C1292" s="206"/>
      <c r="D1292" s="206"/>
      <c r="E1292" s="206"/>
      <c r="F1292" s="207"/>
      <c r="G1292" s="207"/>
      <c r="H1292" s="207"/>
      <c r="I1292" s="207"/>
      <c r="J1292" s="207"/>
      <c r="K1292" s="207"/>
      <c r="L1292" s="207"/>
      <c r="M1292" s="207"/>
      <c r="N1292" s="207"/>
      <c r="O1292" s="207"/>
      <c r="P1292" s="207"/>
      <c r="Q1292" s="207"/>
      <c r="R1292" s="207"/>
      <c r="S1292" s="207"/>
      <c r="T1292" s="207"/>
      <c r="U1292" s="207"/>
      <c r="V1292" s="207"/>
      <c r="W1292" s="207"/>
      <c r="X1292" s="204" t="str">
        <f>IF(OR($M$1258="",$M$1250="",SUM(F1292:W1292)=0),"",IFERROR(ROUND((F1292+K1292+S1292)*$M$1258/$M$1250,2),""))</f>
        <v/>
      </c>
      <c r="Y1292" s="204"/>
      <c r="Z1292" s="204"/>
      <c r="AA1292" s="204"/>
      <c r="AB1292" s="204"/>
    </row>
    <row r="1293" spans="1:28" ht="18" customHeight="1" x14ac:dyDescent="0.2">
      <c r="A1293" s="206" t="s">
        <v>55</v>
      </c>
      <c r="B1293" s="206"/>
      <c r="C1293" s="206"/>
      <c r="D1293" s="206"/>
      <c r="E1293" s="206"/>
      <c r="F1293" s="207"/>
      <c r="G1293" s="207"/>
      <c r="H1293" s="207"/>
      <c r="I1293" s="207"/>
      <c r="J1293" s="207"/>
      <c r="K1293" s="207"/>
      <c r="L1293" s="207"/>
      <c r="M1293" s="207"/>
      <c r="N1293" s="207"/>
      <c r="O1293" s="207"/>
      <c r="P1293" s="207"/>
      <c r="Q1293" s="207"/>
      <c r="R1293" s="207"/>
      <c r="S1293" s="207"/>
      <c r="T1293" s="207"/>
      <c r="U1293" s="207"/>
      <c r="V1293" s="207"/>
      <c r="W1293" s="207"/>
      <c r="X1293" s="204" t="str">
        <f t="shared" ref="X1293:X1303" si="41">IF(OR($M$1258="",$M$1250="",SUM(F1293:W1293)=0),"",IFERROR(ROUND((F1293+K1293+S1293)*$M$1258/$M$1250,2),""))</f>
        <v/>
      </c>
      <c r="Y1293" s="204"/>
      <c r="Z1293" s="204"/>
      <c r="AA1293" s="204"/>
      <c r="AB1293" s="204"/>
    </row>
    <row r="1294" spans="1:28" ht="18" customHeight="1" x14ac:dyDescent="0.2">
      <c r="A1294" s="206" t="s">
        <v>56</v>
      </c>
      <c r="B1294" s="206"/>
      <c r="C1294" s="206"/>
      <c r="D1294" s="206"/>
      <c r="E1294" s="206"/>
      <c r="F1294" s="207"/>
      <c r="G1294" s="207"/>
      <c r="H1294" s="207"/>
      <c r="I1294" s="207"/>
      <c r="J1294" s="207"/>
      <c r="K1294" s="207"/>
      <c r="L1294" s="207"/>
      <c r="M1294" s="207"/>
      <c r="N1294" s="207"/>
      <c r="O1294" s="207"/>
      <c r="P1294" s="207"/>
      <c r="Q1294" s="207"/>
      <c r="R1294" s="207"/>
      <c r="S1294" s="207"/>
      <c r="T1294" s="207"/>
      <c r="U1294" s="207"/>
      <c r="V1294" s="207"/>
      <c r="W1294" s="207"/>
      <c r="X1294" s="204" t="str">
        <f t="shared" si="41"/>
        <v/>
      </c>
      <c r="Y1294" s="204"/>
      <c r="Z1294" s="204"/>
      <c r="AA1294" s="204"/>
      <c r="AB1294" s="204"/>
    </row>
    <row r="1295" spans="1:28" ht="18" customHeight="1" x14ac:dyDescent="0.2">
      <c r="A1295" s="206" t="s">
        <v>57</v>
      </c>
      <c r="B1295" s="206"/>
      <c r="C1295" s="206"/>
      <c r="D1295" s="206"/>
      <c r="E1295" s="206"/>
      <c r="F1295" s="207"/>
      <c r="G1295" s="207"/>
      <c r="H1295" s="207"/>
      <c r="I1295" s="207"/>
      <c r="J1295" s="207"/>
      <c r="K1295" s="207"/>
      <c r="L1295" s="207"/>
      <c r="M1295" s="207"/>
      <c r="N1295" s="207"/>
      <c r="O1295" s="207"/>
      <c r="P1295" s="207"/>
      <c r="Q1295" s="207"/>
      <c r="R1295" s="207"/>
      <c r="S1295" s="207"/>
      <c r="T1295" s="207"/>
      <c r="U1295" s="207"/>
      <c r="V1295" s="207"/>
      <c r="W1295" s="207"/>
      <c r="X1295" s="204" t="str">
        <f t="shared" si="41"/>
        <v/>
      </c>
      <c r="Y1295" s="204"/>
      <c r="Z1295" s="204"/>
      <c r="AA1295" s="204"/>
      <c r="AB1295" s="204"/>
    </row>
    <row r="1296" spans="1:28" ht="18" customHeight="1" x14ac:dyDescent="0.2">
      <c r="A1296" s="206" t="s">
        <v>58</v>
      </c>
      <c r="B1296" s="206"/>
      <c r="C1296" s="206"/>
      <c r="D1296" s="206"/>
      <c r="E1296" s="206"/>
      <c r="F1296" s="207"/>
      <c r="G1296" s="207"/>
      <c r="H1296" s="207"/>
      <c r="I1296" s="207"/>
      <c r="J1296" s="207"/>
      <c r="K1296" s="207"/>
      <c r="L1296" s="207"/>
      <c r="M1296" s="207"/>
      <c r="N1296" s="207"/>
      <c r="O1296" s="207"/>
      <c r="P1296" s="207"/>
      <c r="Q1296" s="207"/>
      <c r="R1296" s="207"/>
      <c r="S1296" s="207"/>
      <c r="T1296" s="207"/>
      <c r="U1296" s="207"/>
      <c r="V1296" s="207"/>
      <c r="W1296" s="207"/>
      <c r="X1296" s="204" t="str">
        <f t="shared" si="41"/>
        <v/>
      </c>
      <c r="Y1296" s="204"/>
      <c r="Z1296" s="204"/>
      <c r="AA1296" s="204"/>
      <c r="AB1296" s="204"/>
    </row>
    <row r="1297" spans="1:28" ht="18" customHeight="1" x14ac:dyDescent="0.2">
      <c r="A1297" s="206" t="s">
        <v>59</v>
      </c>
      <c r="B1297" s="206"/>
      <c r="C1297" s="206"/>
      <c r="D1297" s="206"/>
      <c r="E1297" s="206"/>
      <c r="F1297" s="207"/>
      <c r="G1297" s="207"/>
      <c r="H1297" s="207"/>
      <c r="I1297" s="207"/>
      <c r="J1297" s="207"/>
      <c r="K1297" s="207"/>
      <c r="L1297" s="207"/>
      <c r="M1297" s="207"/>
      <c r="N1297" s="207"/>
      <c r="O1297" s="207"/>
      <c r="P1297" s="207"/>
      <c r="Q1297" s="207"/>
      <c r="R1297" s="207"/>
      <c r="S1297" s="207"/>
      <c r="T1297" s="207"/>
      <c r="U1297" s="207"/>
      <c r="V1297" s="207"/>
      <c r="W1297" s="207"/>
      <c r="X1297" s="204" t="str">
        <f t="shared" si="41"/>
        <v/>
      </c>
      <c r="Y1297" s="204"/>
      <c r="Z1297" s="204"/>
      <c r="AA1297" s="204"/>
      <c r="AB1297" s="204"/>
    </row>
    <row r="1298" spans="1:28" ht="18" customHeight="1" x14ac:dyDescent="0.2">
      <c r="A1298" s="206" t="s">
        <v>60</v>
      </c>
      <c r="B1298" s="206"/>
      <c r="C1298" s="206"/>
      <c r="D1298" s="206"/>
      <c r="E1298" s="206"/>
      <c r="F1298" s="207"/>
      <c r="G1298" s="207"/>
      <c r="H1298" s="207"/>
      <c r="I1298" s="207"/>
      <c r="J1298" s="207"/>
      <c r="K1298" s="207"/>
      <c r="L1298" s="207"/>
      <c r="M1298" s="207"/>
      <c r="N1298" s="207"/>
      <c r="O1298" s="207"/>
      <c r="P1298" s="207"/>
      <c r="Q1298" s="207"/>
      <c r="R1298" s="207"/>
      <c r="S1298" s="207"/>
      <c r="T1298" s="207"/>
      <c r="U1298" s="207"/>
      <c r="V1298" s="207"/>
      <c r="W1298" s="207"/>
      <c r="X1298" s="204" t="str">
        <f t="shared" si="41"/>
        <v/>
      </c>
      <c r="Y1298" s="204"/>
      <c r="Z1298" s="204"/>
      <c r="AA1298" s="204"/>
      <c r="AB1298" s="204"/>
    </row>
    <row r="1299" spans="1:28" ht="18" customHeight="1" x14ac:dyDescent="0.2">
      <c r="A1299" s="206" t="s">
        <v>61</v>
      </c>
      <c r="B1299" s="206"/>
      <c r="C1299" s="206"/>
      <c r="D1299" s="206"/>
      <c r="E1299" s="206"/>
      <c r="F1299" s="207"/>
      <c r="G1299" s="207"/>
      <c r="H1299" s="207"/>
      <c r="I1299" s="207"/>
      <c r="J1299" s="207"/>
      <c r="K1299" s="207"/>
      <c r="L1299" s="207"/>
      <c r="M1299" s="207"/>
      <c r="N1299" s="207"/>
      <c r="O1299" s="207"/>
      <c r="P1299" s="207"/>
      <c r="Q1299" s="207"/>
      <c r="R1299" s="207"/>
      <c r="S1299" s="207"/>
      <c r="T1299" s="207"/>
      <c r="U1299" s="207"/>
      <c r="V1299" s="207"/>
      <c r="W1299" s="207"/>
      <c r="X1299" s="204" t="str">
        <f t="shared" si="41"/>
        <v/>
      </c>
      <c r="Y1299" s="204"/>
      <c r="Z1299" s="204"/>
      <c r="AA1299" s="204"/>
      <c r="AB1299" s="204"/>
    </row>
    <row r="1300" spans="1:28" ht="18" customHeight="1" x14ac:dyDescent="0.2">
      <c r="A1300" s="206" t="s">
        <v>62</v>
      </c>
      <c r="B1300" s="206"/>
      <c r="C1300" s="206"/>
      <c r="D1300" s="206"/>
      <c r="E1300" s="206"/>
      <c r="F1300" s="207"/>
      <c r="G1300" s="207"/>
      <c r="H1300" s="207"/>
      <c r="I1300" s="207"/>
      <c r="J1300" s="207"/>
      <c r="K1300" s="207"/>
      <c r="L1300" s="207"/>
      <c r="M1300" s="207"/>
      <c r="N1300" s="207"/>
      <c r="O1300" s="207"/>
      <c r="P1300" s="207"/>
      <c r="Q1300" s="207"/>
      <c r="R1300" s="207"/>
      <c r="S1300" s="207"/>
      <c r="T1300" s="207"/>
      <c r="U1300" s="207"/>
      <c r="V1300" s="207"/>
      <c r="W1300" s="207"/>
      <c r="X1300" s="204" t="str">
        <f t="shared" si="41"/>
        <v/>
      </c>
      <c r="Y1300" s="204"/>
      <c r="Z1300" s="204"/>
      <c r="AA1300" s="204"/>
      <c r="AB1300" s="204"/>
    </row>
    <row r="1301" spans="1:28" ht="18" customHeight="1" x14ac:dyDescent="0.2">
      <c r="A1301" s="206" t="s">
        <v>63</v>
      </c>
      <c r="B1301" s="206"/>
      <c r="C1301" s="206"/>
      <c r="D1301" s="206"/>
      <c r="E1301" s="206"/>
      <c r="F1301" s="207"/>
      <c r="G1301" s="207"/>
      <c r="H1301" s="207"/>
      <c r="I1301" s="207"/>
      <c r="J1301" s="207"/>
      <c r="K1301" s="207"/>
      <c r="L1301" s="207"/>
      <c r="M1301" s="207"/>
      <c r="N1301" s="207"/>
      <c r="O1301" s="207"/>
      <c r="P1301" s="207"/>
      <c r="Q1301" s="207"/>
      <c r="R1301" s="207"/>
      <c r="S1301" s="207"/>
      <c r="T1301" s="207"/>
      <c r="U1301" s="207"/>
      <c r="V1301" s="207"/>
      <c r="W1301" s="207"/>
      <c r="X1301" s="204" t="str">
        <f t="shared" si="41"/>
        <v/>
      </c>
      <c r="Y1301" s="204"/>
      <c r="Z1301" s="204"/>
      <c r="AA1301" s="204"/>
      <c r="AB1301" s="204"/>
    </row>
    <row r="1302" spans="1:28" ht="18" customHeight="1" x14ac:dyDescent="0.2">
      <c r="A1302" s="206" t="s">
        <v>64</v>
      </c>
      <c r="B1302" s="206"/>
      <c r="C1302" s="206"/>
      <c r="D1302" s="206"/>
      <c r="E1302" s="206"/>
      <c r="F1302" s="207"/>
      <c r="G1302" s="207"/>
      <c r="H1302" s="207"/>
      <c r="I1302" s="207"/>
      <c r="J1302" s="207"/>
      <c r="K1302" s="207"/>
      <c r="L1302" s="207"/>
      <c r="M1302" s="207"/>
      <c r="N1302" s="207"/>
      <c r="O1302" s="207"/>
      <c r="P1302" s="207"/>
      <c r="Q1302" s="207"/>
      <c r="R1302" s="207"/>
      <c r="S1302" s="207"/>
      <c r="T1302" s="207"/>
      <c r="U1302" s="207"/>
      <c r="V1302" s="207"/>
      <c r="W1302" s="207"/>
      <c r="X1302" s="204" t="str">
        <f t="shared" si="41"/>
        <v/>
      </c>
      <c r="Y1302" s="204"/>
      <c r="Z1302" s="204"/>
      <c r="AA1302" s="204"/>
      <c r="AB1302" s="204"/>
    </row>
    <row r="1303" spans="1:28" ht="18" customHeight="1" x14ac:dyDescent="0.2">
      <c r="A1303" s="206" t="s">
        <v>65</v>
      </c>
      <c r="B1303" s="206"/>
      <c r="C1303" s="206"/>
      <c r="D1303" s="206"/>
      <c r="E1303" s="206"/>
      <c r="F1303" s="207"/>
      <c r="G1303" s="207"/>
      <c r="H1303" s="207"/>
      <c r="I1303" s="207"/>
      <c r="J1303" s="207"/>
      <c r="K1303" s="207"/>
      <c r="L1303" s="207"/>
      <c r="M1303" s="207"/>
      <c r="N1303" s="207"/>
      <c r="O1303" s="207"/>
      <c r="P1303" s="207"/>
      <c r="Q1303" s="207"/>
      <c r="R1303" s="207"/>
      <c r="S1303" s="207"/>
      <c r="T1303" s="207"/>
      <c r="U1303" s="207"/>
      <c r="V1303" s="207"/>
      <c r="W1303" s="207"/>
      <c r="X1303" s="204" t="str">
        <f t="shared" si="41"/>
        <v/>
      </c>
      <c r="Y1303" s="204"/>
      <c r="Z1303" s="204"/>
      <c r="AA1303" s="204"/>
      <c r="AB1303" s="204"/>
    </row>
    <row r="1304" spans="1:28" ht="18" customHeight="1" x14ac:dyDescent="0.2">
      <c r="A1304" s="203" t="s">
        <v>66</v>
      </c>
      <c r="B1304" s="203"/>
      <c r="C1304" s="203"/>
      <c r="D1304" s="203"/>
      <c r="E1304" s="203"/>
      <c r="F1304" s="203"/>
      <c r="G1304" s="203"/>
      <c r="H1304" s="203"/>
      <c r="I1304" s="203"/>
      <c r="J1304" s="203"/>
      <c r="K1304" s="203"/>
      <c r="L1304" s="203"/>
      <c r="M1304" s="203"/>
      <c r="N1304" s="203"/>
      <c r="O1304" s="203"/>
      <c r="P1304" s="203"/>
      <c r="Q1304" s="203"/>
      <c r="R1304" s="203"/>
      <c r="S1304" s="203"/>
      <c r="T1304" s="203"/>
      <c r="U1304" s="203"/>
      <c r="V1304" s="203"/>
      <c r="W1304" s="203"/>
      <c r="X1304" s="204" t="str">
        <f>IF(SUM(X1292:AB1303)=0,"",SUM(X1292:AB1303))</f>
        <v/>
      </c>
      <c r="Y1304" s="204"/>
      <c r="Z1304" s="204"/>
      <c r="AA1304" s="204"/>
      <c r="AB1304" s="204"/>
    </row>
    <row r="1305" spans="1:28" ht="18" customHeight="1" x14ac:dyDescent="0.2">
      <c r="A1305" s="203" t="s">
        <v>87</v>
      </c>
      <c r="B1305" s="203"/>
      <c r="C1305" s="203"/>
      <c r="D1305" s="203"/>
      <c r="E1305" s="203"/>
      <c r="F1305" s="203"/>
      <c r="G1305" s="203"/>
      <c r="H1305" s="203"/>
      <c r="I1305" s="203"/>
      <c r="J1305" s="203"/>
      <c r="K1305" s="203"/>
      <c r="L1305" s="203"/>
      <c r="M1305" s="203"/>
      <c r="N1305" s="203"/>
      <c r="O1305" s="203"/>
      <c r="P1305" s="203"/>
      <c r="Q1305" s="203"/>
      <c r="R1305" s="203"/>
      <c r="S1305" s="203"/>
      <c r="T1305" s="203"/>
      <c r="U1305" s="203"/>
      <c r="V1305" s="203"/>
      <c r="W1305" s="203"/>
      <c r="X1305" s="204" t="str">
        <f>IFERROR(ROUND(X1304*0.22,2),"")</f>
        <v/>
      </c>
      <c r="Y1305" s="204"/>
      <c r="Z1305" s="204"/>
      <c r="AA1305" s="204"/>
      <c r="AB1305" s="204"/>
    </row>
    <row r="1306" spans="1:28" ht="18" customHeight="1" x14ac:dyDescent="0.2">
      <c r="A1306" s="203" t="s">
        <v>67</v>
      </c>
      <c r="B1306" s="203"/>
      <c r="C1306" s="203"/>
      <c r="D1306" s="203"/>
      <c r="E1306" s="203"/>
      <c r="F1306" s="203"/>
      <c r="G1306" s="203"/>
      <c r="H1306" s="203"/>
      <c r="I1306" s="203"/>
      <c r="J1306" s="203"/>
      <c r="K1306" s="203"/>
      <c r="L1306" s="203"/>
      <c r="M1306" s="203"/>
      <c r="N1306" s="203"/>
      <c r="O1306" s="203"/>
      <c r="P1306" s="203"/>
      <c r="Q1306" s="203"/>
      <c r="R1306" s="203"/>
      <c r="S1306" s="203"/>
      <c r="T1306" s="203"/>
      <c r="U1306" s="203"/>
      <c r="V1306" s="203"/>
      <c r="W1306" s="203"/>
      <c r="X1306" s="204" t="str">
        <f>IFERROR(ROUND(X1304*0.01,2),"")</f>
        <v/>
      </c>
      <c r="Y1306" s="204"/>
      <c r="Z1306" s="204"/>
      <c r="AA1306" s="204"/>
      <c r="AB1306" s="204"/>
    </row>
    <row r="1307" spans="1:28" ht="18" customHeight="1" x14ac:dyDescent="0.2">
      <c r="A1307" s="203" t="s">
        <v>33</v>
      </c>
      <c r="B1307" s="203"/>
      <c r="C1307" s="203"/>
      <c r="D1307" s="203"/>
      <c r="E1307" s="203"/>
      <c r="F1307" s="203"/>
      <c r="G1307" s="203"/>
      <c r="H1307" s="203"/>
      <c r="I1307" s="203"/>
      <c r="J1307" s="203"/>
      <c r="K1307" s="203"/>
      <c r="L1307" s="203"/>
      <c r="M1307" s="203"/>
      <c r="N1307" s="203"/>
      <c r="O1307" s="203"/>
      <c r="P1307" s="203"/>
      <c r="Q1307" s="203"/>
      <c r="R1307" s="203"/>
      <c r="S1307" s="203"/>
      <c r="T1307" s="203"/>
      <c r="U1307" s="203"/>
      <c r="V1307" s="203"/>
      <c r="W1307" s="203"/>
      <c r="X1307" s="204" t="str">
        <f>IF(SUM(X1304:AB1306)=0,"",SUM(X1304:AB1306))</f>
        <v/>
      </c>
      <c r="Y1307" s="204"/>
      <c r="Z1307" s="204"/>
      <c r="AA1307" s="204"/>
      <c r="AB1307" s="204"/>
    </row>
    <row r="1308" spans="1:28" ht="18" customHeight="1" x14ac:dyDescent="0.2">
      <c r="A1308" s="67"/>
      <c r="B1308" s="67"/>
      <c r="C1308" s="67"/>
      <c r="D1308" s="67"/>
      <c r="E1308" s="67"/>
      <c r="F1308" s="67"/>
      <c r="G1308" s="67"/>
      <c r="H1308" s="67"/>
      <c r="I1308" s="67"/>
      <c r="J1308" s="67"/>
      <c r="K1308" s="67"/>
      <c r="L1308" s="67"/>
      <c r="M1308" s="67"/>
      <c r="N1308" s="94"/>
      <c r="O1308" s="89"/>
      <c r="P1308" s="89"/>
      <c r="Q1308" s="89"/>
      <c r="R1308" s="89"/>
      <c r="S1308" s="95"/>
      <c r="T1308" s="95"/>
      <c r="U1308" s="95"/>
      <c r="V1308" s="95"/>
      <c r="W1308" s="95"/>
      <c r="X1308" s="95"/>
      <c r="Y1308" s="95"/>
      <c r="Z1308" s="95"/>
      <c r="AA1308" s="90"/>
      <c r="AB1308" s="90"/>
    </row>
    <row r="1309" spans="1:28" ht="18" customHeight="1" x14ac:dyDescent="0.2">
      <c r="A1309" s="92" t="s">
        <v>71</v>
      </c>
      <c r="B1309" s="82"/>
      <c r="C1309" s="82"/>
      <c r="D1309" s="82"/>
      <c r="E1309" s="82"/>
      <c r="F1309" s="82"/>
      <c r="G1309" s="82"/>
      <c r="H1309" s="82"/>
      <c r="I1309" s="82"/>
      <c r="J1309" s="82"/>
      <c r="K1309" s="82"/>
      <c r="L1309" s="82"/>
      <c r="M1309" s="82"/>
      <c r="N1309" s="82"/>
      <c r="O1309" s="82"/>
      <c r="P1309" s="82"/>
      <c r="R1309" s="82"/>
      <c r="T1309" s="82"/>
      <c r="V1309" s="82"/>
      <c r="W1309" s="82"/>
      <c r="X1309" s="82"/>
      <c r="Y1309" s="82"/>
      <c r="Z1309" s="82"/>
      <c r="AA1309" s="82"/>
      <c r="AB1309" s="93" t="s">
        <v>72</v>
      </c>
    </row>
    <row r="1310" spans="1:28" ht="18" customHeight="1" x14ac:dyDescent="0.2">
      <c r="A1310" s="82"/>
      <c r="B1310" s="82"/>
      <c r="C1310" s="82"/>
      <c r="D1310" s="82"/>
      <c r="E1310" s="82"/>
      <c r="F1310" s="82"/>
      <c r="G1310" s="82"/>
      <c r="H1310" s="82"/>
      <c r="I1310" s="82"/>
      <c r="J1310" s="82"/>
      <c r="K1310" s="82"/>
      <c r="L1310" s="82"/>
      <c r="M1310" s="82"/>
      <c r="N1310" s="82"/>
      <c r="O1310" s="82"/>
      <c r="P1310" s="82"/>
      <c r="Q1310" s="82"/>
      <c r="R1310" s="82"/>
      <c r="T1310" s="82"/>
      <c r="V1310" s="82"/>
      <c r="W1310" s="82"/>
      <c r="X1310" s="82"/>
      <c r="Y1310" s="82"/>
      <c r="Z1310" s="82"/>
      <c r="AA1310" s="82"/>
      <c r="AB1310" s="82"/>
    </row>
    <row r="1311" spans="1:28" ht="18" customHeight="1" x14ac:dyDescent="0.2">
      <c r="A1311" s="208">
        <f>Finanzierungsplan!$S$48</f>
        <v>2028</v>
      </c>
      <c r="B1311" s="208"/>
    </row>
    <row r="1312" spans="1:28" ht="18" customHeight="1" x14ac:dyDescent="0.2">
      <c r="A1312" s="209" t="s">
        <v>48</v>
      </c>
      <c r="B1312" s="209"/>
      <c r="C1312" s="209"/>
      <c r="D1312" s="209"/>
      <c r="E1312" s="209"/>
      <c r="F1312" s="210" t="s">
        <v>82</v>
      </c>
      <c r="G1312" s="210"/>
      <c r="H1312" s="210"/>
      <c r="I1312" s="210"/>
      <c r="J1312" s="210"/>
      <c r="K1312" s="210" t="s">
        <v>73</v>
      </c>
      <c r="L1312" s="210"/>
      <c r="M1312" s="210"/>
      <c r="N1312" s="210"/>
      <c r="O1312" s="210"/>
      <c r="P1312" s="210"/>
      <c r="Q1312" s="210"/>
      <c r="R1312" s="210"/>
      <c r="S1312" s="210" t="s">
        <v>74</v>
      </c>
      <c r="T1312" s="210"/>
      <c r="U1312" s="210"/>
      <c r="V1312" s="210"/>
      <c r="W1312" s="210"/>
      <c r="X1312" s="210" t="s">
        <v>115</v>
      </c>
      <c r="Y1312" s="210"/>
      <c r="Z1312" s="210"/>
      <c r="AA1312" s="210"/>
      <c r="AB1312" s="210"/>
    </row>
    <row r="1313" spans="1:28" ht="18" customHeight="1" x14ac:dyDescent="0.2">
      <c r="A1313" s="209"/>
      <c r="B1313" s="209"/>
      <c r="C1313" s="209"/>
      <c r="D1313" s="209"/>
      <c r="E1313" s="209"/>
      <c r="F1313" s="210"/>
      <c r="G1313" s="210"/>
      <c r="H1313" s="210"/>
      <c r="I1313" s="210"/>
      <c r="J1313" s="210"/>
      <c r="K1313" s="210"/>
      <c r="L1313" s="210"/>
      <c r="M1313" s="210"/>
      <c r="N1313" s="210"/>
      <c r="O1313" s="210"/>
      <c r="P1313" s="210"/>
      <c r="Q1313" s="210"/>
      <c r="R1313" s="210"/>
      <c r="S1313" s="210"/>
      <c r="T1313" s="210"/>
      <c r="U1313" s="210"/>
      <c r="V1313" s="210"/>
      <c r="W1313" s="210"/>
      <c r="X1313" s="210"/>
      <c r="Y1313" s="210"/>
      <c r="Z1313" s="210"/>
      <c r="AA1313" s="210"/>
      <c r="AB1313" s="210"/>
    </row>
    <row r="1314" spans="1:28" ht="18" customHeight="1" x14ac:dyDescent="0.2">
      <c r="A1314" s="206" t="s">
        <v>54</v>
      </c>
      <c r="B1314" s="206"/>
      <c r="C1314" s="206"/>
      <c r="D1314" s="206"/>
      <c r="E1314" s="206"/>
      <c r="F1314" s="207"/>
      <c r="G1314" s="207"/>
      <c r="H1314" s="207"/>
      <c r="I1314" s="207"/>
      <c r="J1314" s="207"/>
      <c r="K1314" s="207"/>
      <c r="L1314" s="207"/>
      <c r="M1314" s="207"/>
      <c r="N1314" s="207"/>
      <c r="O1314" s="207"/>
      <c r="P1314" s="207"/>
      <c r="Q1314" s="207"/>
      <c r="R1314" s="207"/>
      <c r="S1314" s="207"/>
      <c r="T1314" s="207"/>
      <c r="U1314" s="207"/>
      <c r="V1314" s="207"/>
      <c r="W1314" s="207"/>
      <c r="X1314" s="204" t="str">
        <f>IF(OR($M$1258="",$M$1250="",SUM(F1314:W1314)=0),"",IFERROR(ROUND((F1314+K1314+S1314)*$M$1258/$M$1250,2),""))</f>
        <v/>
      </c>
      <c r="Y1314" s="204"/>
      <c r="Z1314" s="204"/>
      <c r="AA1314" s="204"/>
      <c r="AB1314" s="204"/>
    </row>
    <row r="1315" spans="1:28" ht="18" customHeight="1" x14ac:dyDescent="0.2">
      <c r="A1315" s="206" t="s">
        <v>55</v>
      </c>
      <c r="B1315" s="206"/>
      <c r="C1315" s="206"/>
      <c r="D1315" s="206"/>
      <c r="E1315" s="206"/>
      <c r="F1315" s="207"/>
      <c r="G1315" s="207"/>
      <c r="H1315" s="207"/>
      <c r="I1315" s="207"/>
      <c r="J1315" s="207"/>
      <c r="K1315" s="207"/>
      <c r="L1315" s="207"/>
      <c r="M1315" s="207"/>
      <c r="N1315" s="207"/>
      <c r="O1315" s="207"/>
      <c r="P1315" s="207"/>
      <c r="Q1315" s="207"/>
      <c r="R1315" s="207"/>
      <c r="S1315" s="207"/>
      <c r="T1315" s="207"/>
      <c r="U1315" s="207"/>
      <c r="V1315" s="207"/>
      <c r="W1315" s="207"/>
      <c r="X1315" s="204" t="str">
        <f t="shared" ref="X1315:X1325" si="42">IF(OR($M$1258="",$M$1250="",SUM(F1315:W1315)=0),"",IFERROR(ROUND((F1315+K1315+S1315)*$M$1258/$M$1250,2),""))</f>
        <v/>
      </c>
      <c r="Y1315" s="204"/>
      <c r="Z1315" s="204"/>
      <c r="AA1315" s="204"/>
      <c r="AB1315" s="204"/>
    </row>
    <row r="1316" spans="1:28" ht="18" customHeight="1" x14ac:dyDescent="0.2">
      <c r="A1316" s="206" t="s">
        <v>56</v>
      </c>
      <c r="B1316" s="206"/>
      <c r="C1316" s="206"/>
      <c r="D1316" s="206"/>
      <c r="E1316" s="206"/>
      <c r="F1316" s="207"/>
      <c r="G1316" s="207"/>
      <c r="H1316" s="207"/>
      <c r="I1316" s="207"/>
      <c r="J1316" s="207"/>
      <c r="K1316" s="207"/>
      <c r="L1316" s="207"/>
      <c r="M1316" s="207"/>
      <c r="N1316" s="207"/>
      <c r="O1316" s="207"/>
      <c r="P1316" s="207"/>
      <c r="Q1316" s="207"/>
      <c r="R1316" s="207"/>
      <c r="S1316" s="207"/>
      <c r="T1316" s="207"/>
      <c r="U1316" s="207"/>
      <c r="V1316" s="207"/>
      <c r="W1316" s="207"/>
      <c r="X1316" s="204" t="str">
        <f t="shared" si="42"/>
        <v/>
      </c>
      <c r="Y1316" s="204"/>
      <c r="Z1316" s="204"/>
      <c r="AA1316" s="204"/>
      <c r="AB1316" s="204"/>
    </row>
    <row r="1317" spans="1:28" ht="18" customHeight="1" x14ac:dyDescent="0.2">
      <c r="A1317" s="206" t="s">
        <v>57</v>
      </c>
      <c r="B1317" s="206"/>
      <c r="C1317" s="206"/>
      <c r="D1317" s="206"/>
      <c r="E1317" s="206"/>
      <c r="F1317" s="207"/>
      <c r="G1317" s="207"/>
      <c r="H1317" s="207"/>
      <c r="I1317" s="207"/>
      <c r="J1317" s="207"/>
      <c r="K1317" s="207"/>
      <c r="L1317" s="207"/>
      <c r="M1317" s="207"/>
      <c r="N1317" s="207"/>
      <c r="O1317" s="207"/>
      <c r="P1317" s="207"/>
      <c r="Q1317" s="207"/>
      <c r="R1317" s="207"/>
      <c r="S1317" s="207"/>
      <c r="T1317" s="207"/>
      <c r="U1317" s="207"/>
      <c r="V1317" s="207"/>
      <c r="W1317" s="207"/>
      <c r="X1317" s="204" t="str">
        <f t="shared" si="42"/>
        <v/>
      </c>
      <c r="Y1317" s="204"/>
      <c r="Z1317" s="204"/>
      <c r="AA1317" s="204"/>
      <c r="AB1317" s="204"/>
    </row>
    <row r="1318" spans="1:28" ht="18" customHeight="1" x14ac:dyDescent="0.2">
      <c r="A1318" s="206" t="s">
        <v>58</v>
      </c>
      <c r="B1318" s="206"/>
      <c r="C1318" s="206"/>
      <c r="D1318" s="206"/>
      <c r="E1318" s="206"/>
      <c r="F1318" s="207"/>
      <c r="G1318" s="207"/>
      <c r="H1318" s="207"/>
      <c r="I1318" s="207"/>
      <c r="J1318" s="207"/>
      <c r="K1318" s="207"/>
      <c r="L1318" s="207"/>
      <c r="M1318" s="207"/>
      <c r="N1318" s="207"/>
      <c r="O1318" s="207"/>
      <c r="P1318" s="207"/>
      <c r="Q1318" s="207"/>
      <c r="R1318" s="207"/>
      <c r="S1318" s="207"/>
      <c r="T1318" s="207"/>
      <c r="U1318" s="207"/>
      <c r="V1318" s="207"/>
      <c r="W1318" s="207"/>
      <c r="X1318" s="204" t="str">
        <f t="shared" si="42"/>
        <v/>
      </c>
      <c r="Y1318" s="204"/>
      <c r="Z1318" s="204"/>
      <c r="AA1318" s="204"/>
      <c r="AB1318" s="204"/>
    </row>
    <row r="1319" spans="1:28" ht="18" customHeight="1" x14ac:dyDescent="0.2">
      <c r="A1319" s="206" t="s">
        <v>59</v>
      </c>
      <c r="B1319" s="206"/>
      <c r="C1319" s="206"/>
      <c r="D1319" s="206"/>
      <c r="E1319" s="206"/>
      <c r="F1319" s="207"/>
      <c r="G1319" s="207"/>
      <c r="H1319" s="207"/>
      <c r="I1319" s="207"/>
      <c r="J1319" s="207"/>
      <c r="K1319" s="207"/>
      <c r="L1319" s="207"/>
      <c r="M1319" s="207"/>
      <c r="N1319" s="207"/>
      <c r="O1319" s="207"/>
      <c r="P1319" s="207"/>
      <c r="Q1319" s="207"/>
      <c r="R1319" s="207"/>
      <c r="S1319" s="207"/>
      <c r="T1319" s="207"/>
      <c r="U1319" s="207"/>
      <c r="V1319" s="207"/>
      <c r="W1319" s="207"/>
      <c r="X1319" s="204" t="str">
        <f t="shared" si="42"/>
        <v/>
      </c>
      <c r="Y1319" s="204"/>
      <c r="Z1319" s="204"/>
      <c r="AA1319" s="204"/>
      <c r="AB1319" s="204"/>
    </row>
    <row r="1320" spans="1:28" ht="18" customHeight="1" x14ac:dyDescent="0.2">
      <c r="A1320" s="206" t="s">
        <v>60</v>
      </c>
      <c r="B1320" s="206"/>
      <c r="C1320" s="206"/>
      <c r="D1320" s="206"/>
      <c r="E1320" s="206"/>
      <c r="F1320" s="207"/>
      <c r="G1320" s="207"/>
      <c r="H1320" s="207"/>
      <c r="I1320" s="207"/>
      <c r="J1320" s="207"/>
      <c r="K1320" s="207"/>
      <c r="L1320" s="207"/>
      <c r="M1320" s="207"/>
      <c r="N1320" s="207"/>
      <c r="O1320" s="207"/>
      <c r="P1320" s="207"/>
      <c r="Q1320" s="207"/>
      <c r="R1320" s="207"/>
      <c r="S1320" s="207"/>
      <c r="T1320" s="207"/>
      <c r="U1320" s="207"/>
      <c r="V1320" s="207"/>
      <c r="W1320" s="207"/>
      <c r="X1320" s="204" t="str">
        <f t="shared" si="42"/>
        <v/>
      </c>
      <c r="Y1320" s="204"/>
      <c r="Z1320" s="204"/>
      <c r="AA1320" s="204"/>
      <c r="AB1320" s="204"/>
    </row>
    <row r="1321" spans="1:28" ht="18" customHeight="1" x14ac:dyDescent="0.2">
      <c r="A1321" s="206" t="s">
        <v>61</v>
      </c>
      <c r="B1321" s="206"/>
      <c r="C1321" s="206"/>
      <c r="D1321" s="206"/>
      <c r="E1321" s="206"/>
      <c r="F1321" s="207"/>
      <c r="G1321" s="207"/>
      <c r="H1321" s="207"/>
      <c r="I1321" s="207"/>
      <c r="J1321" s="207"/>
      <c r="K1321" s="207"/>
      <c r="L1321" s="207"/>
      <c r="M1321" s="207"/>
      <c r="N1321" s="207"/>
      <c r="O1321" s="207"/>
      <c r="P1321" s="207"/>
      <c r="Q1321" s="207"/>
      <c r="R1321" s="207"/>
      <c r="S1321" s="207"/>
      <c r="T1321" s="207"/>
      <c r="U1321" s="207"/>
      <c r="V1321" s="207"/>
      <c r="W1321" s="207"/>
      <c r="X1321" s="204" t="str">
        <f t="shared" si="42"/>
        <v/>
      </c>
      <c r="Y1321" s="204"/>
      <c r="Z1321" s="204"/>
      <c r="AA1321" s="204"/>
      <c r="AB1321" s="204"/>
    </row>
    <row r="1322" spans="1:28" ht="18" customHeight="1" x14ac:dyDescent="0.2">
      <c r="A1322" s="206" t="s">
        <v>62</v>
      </c>
      <c r="B1322" s="206"/>
      <c r="C1322" s="206"/>
      <c r="D1322" s="206"/>
      <c r="E1322" s="206"/>
      <c r="F1322" s="207"/>
      <c r="G1322" s="207"/>
      <c r="H1322" s="207"/>
      <c r="I1322" s="207"/>
      <c r="J1322" s="207"/>
      <c r="K1322" s="207"/>
      <c r="L1322" s="207"/>
      <c r="M1322" s="207"/>
      <c r="N1322" s="207"/>
      <c r="O1322" s="207"/>
      <c r="P1322" s="207"/>
      <c r="Q1322" s="207"/>
      <c r="R1322" s="207"/>
      <c r="S1322" s="207"/>
      <c r="T1322" s="207"/>
      <c r="U1322" s="207"/>
      <c r="V1322" s="207"/>
      <c r="W1322" s="207"/>
      <c r="X1322" s="204" t="str">
        <f t="shared" si="42"/>
        <v/>
      </c>
      <c r="Y1322" s="204"/>
      <c r="Z1322" s="204"/>
      <c r="AA1322" s="204"/>
      <c r="AB1322" s="204"/>
    </row>
    <row r="1323" spans="1:28" ht="18" customHeight="1" x14ac:dyDescent="0.2">
      <c r="A1323" s="206" t="s">
        <v>63</v>
      </c>
      <c r="B1323" s="206"/>
      <c r="C1323" s="206"/>
      <c r="D1323" s="206"/>
      <c r="E1323" s="206"/>
      <c r="F1323" s="207"/>
      <c r="G1323" s="207"/>
      <c r="H1323" s="207"/>
      <c r="I1323" s="207"/>
      <c r="J1323" s="207"/>
      <c r="K1323" s="207"/>
      <c r="L1323" s="207"/>
      <c r="M1323" s="207"/>
      <c r="N1323" s="207"/>
      <c r="O1323" s="207"/>
      <c r="P1323" s="207"/>
      <c r="Q1323" s="207"/>
      <c r="R1323" s="207"/>
      <c r="S1323" s="207"/>
      <c r="T1323" s="207"/>
      <c r="U1323" s="207"/>
      <c r="V1323" s="207"/>
      <c r="W1323" s="207"/>
      <c r="X1323" s="204" t="str">
        <f t="shared" si="42"/>
        <v/>
      </c>
      <c r="Y1323" s="204"/>
      <c r="Z1323" s="204"/>
      <c r="AA1323" s="204"/>
      <c r="AB1323" s="204"/>
    </row>
    <row r="1324" spans="1:28" ht="18" customHeight="1" x14ac:dyDescent="0.2">
      <c r="A1324" s="206" t="s">
        <v>64</v>
      </c>
      <c r="B1324" s="206"/>
      <c r="C1324" s="206"/>
      <c r="D1324" s="206"/>
      <c r="E1324" s="206"/>
      <c r="F1324" s="207"/>
      <c r="G1324" s="207"/>
      <c r="H1324" s="207"/>
      <c r="I1324" s="207"/>
      <c r="J1324" s="207"/>
      <c r="K1324" s="207"/>
      <c r="L1324" s="207"/>
      <c r="M1324" s="207"/>
      <c r="N1324" s="207"/>
      <c r="O1324" s="207"/>
      <c r="P1324" s="207"/>
      <c r="Q1324" s="207"/>
      <c r="R1324" s="207"/>
      <c r="S1324" s="207"/>
      <c r="T1324" s="207"/>
      <c r="U1324" s="207"/>
      <c r="V1324" s="207"/>
      <c r="W1324" s="207"/>
      <c r="X1324" s="204" t="str">
        <f t="shared" si="42"/>
        <v/>
      </c>
      <c r="Y1324" s="204"/>
      <c r="Z1324" s="204"/>
      <c r="AA1324" s="204"/>
      <c r="AB1324" s="204"/>
    </row>
    <row r="1325" spans="1:28" ht="18" customHeight="1" x14ac:dyDescent="0.2">
      <c r="A1325" s="206" t="s">
        <v>65</v>
      </c>
      <c r="B1325" s="206"/>
      <c r="C1325" s="206"/>
      <c r="D1325" s="206"/>
      <c r="E1325" s="206"/>
      <c r="F1325" s="207"/>
      <c r="G1325" s="207"/>
      <c r="H1325" s="207"/>
      <c r="I1325" s="207"/>
      <c r="J1325" s="207"/>
      <c r="K1325" s="207"/>
      <c r="L1325" s="207"/>
      <c r="M1325" s="207"/>
      <c r="N1325" s="207"/>
      <c r="O1325" s="207"/>
      <c r="P1325" s="207"/>
      <c r="Q1325" s="207"/>
      <c r="R1325" s="207"/>
      <c r="S1325" s="207"/>
      <c r="T1325" s="207"/>
      <c r="U1325" s="207"/>
      <c r="V1325" s="207"/>
      <c r="W1325" s="207"/>
      <c r="X1325" s="204" t="str">
        <f t="shared" si="42"/>
        <v/>
      </c>
      <c r="Y1325" s="204"/>
      <c r="Z1325" s="204"/>
      <c r="AA1325" s="204"/>
      <c r="AB1325" s="204"/>
    </row>
    <row r="1326" spans="1:28" ht="18" customHeight="1" x14ac:dyDescent="0.2">
      <c r="A1326" s="203" t="s">
        <v>66</v>
      </c>
      <c r="B1326" s="203"/>
      <c r="C1326" s="203"/>
      <c r="D1326" s="203"/>
      <c r="E1326" s="203"/>
      <c r="F1326" s="203"/>
      <c r="G1326" s="203"/>
      <c r="H1326" s="203"/>
      <c r="I1326" s="203"/>
      <c r="J1326" s="203"/>
      <c r="K1326" s="203"/>
      <c r="L1326" s="203"/>
      <c r="M1326" s="203"/>
      <c r="N1326" s="203"/>
      <c r="O1326" s="203"/>
      <c r="P1326" s="203"/>
      <c r="Q1326" s="203"/>
      <c r="R1326" s="203"/>
      <c r="S1326" s="203"/>
      <c r="T1326" s="203"/>
      <c r="U1326" s="203"/>
      <c r="V1326" s="203"/>
      <c r="W1326" s="203"/>
      <c r="X1326" s="204" t="str">
        <f>IF(SUM(X1314:AB1325)=0,"",SUM(X1314:AB1325))</f>
        <v/>
      </c>
      <c r="Y1326" s="204"/>
      <c r="Z1326" s="204"/>
      <c r="AA1326" s="204"/>
      <c r="AB1326" s="204"/>
    </row>
    <row r="1327" spans="1:28" ht="18" customHeight="1" x14ac:dyDescent="0.2">
      <c r="A1327" s="203" t="s">
        <v>87</v>
      </c>
      <c r="B1327" s="203"/>
      <c r="C1327" s="203"/>
      <c r="D1327" s="203"/>
      <c r="E1327" s="203"/>
      <c r="F1327" s="203"/>
      <c r="G1327" s="203"/>
      <c r="H1327" s="203"/>
      <c r="I1327" s="203"/>
      <c r="J1327" s="203"/>
      <c r="K1327" s="203"/>
      <c r="L1327" s="203"/>
      <c r="M1327" s="203"/>
      <c r="N1327" s="203"/>
      <c r="O1327" s="203"/>
      <c r="P1327" s="203"/>
      <c r="Q1327" s="203"/>
      <c r="R1327" s="203"/>
      <c r="S1327" s="203"/>
      <c r="T1327" s="203"/>
      <c r="U1327" s="203"/>
      <c r="V1327" s="203"/>
      <c r="W1327" s="203"/>
      <c r="X1327" s="204" t="str">
        <f>IFERROR(ROUND(X1326*0.22,2),"")</f>
        <v/>
      </c>
      <c r="Y1327" s="204"/>
      <c r="Z1327" s="204"/>
      <c r="AA1327" s="204"/>
      <c r="AB1327" s="204"/>
    </row>
    <row r="1328" spans="1:28" ht="18" customHeight="1" x14ac:dyDescent="0.2">
      <c r="A1328" s="203" t="s">
        <v>67</v>
      </c>
      <c r="B1328" s="203"/>
      <c r="C1328" s="203"/>
      <c r="D1328" s="203"/>
      <c r="E1328" s="203"/>
      <c r="F1328" s="203"/>
      <c r="G1328" s="203"/>
      <c r="H1328" s="203"/>
      <c r="I1328" s="203"/>
      <c r="J1328" s="203"/>
      <c r="K1328" s="203"/>
      <c r="L1328" s="203"/>
      <c r="M1328" s="203"/>
      <c r="N1328" s="203"/>
      <c r="O1328" s="203"/>
      <c r="P1328" s="203"/>
      <c r="Q1328" s="203"/>
      <c r="R1328" s="203"/>
      <c r="S1328" s="203"/>
      <c r="T1328" s="203"/>
      <c r="U1328" s="203"/>
      <c r="V1328" s="203"/>
      <c r="W1328" s="203"/>
      <c r="X1328" s="204" t="str">
        <f>IFERROR(ROUND(X1326*0.01,2),"")</f>
        <v/>
      </c>
      <c r="Y1328" s="204"/>
      <c r="Z1328" s="204"/>
      <c r="AA1328" s="204"/>
      <c r="AB1328" s="204"/>
    </row>
    <row r="1329" spans="1:30" ht="18" customHeight="1" x14ac:dyDescent="0.2">
      <c r="A1329" s="203" t="s">
        <v>33</v>
      </c>
      <c r="B1329" s="203"/>
      <c r="C1329" s="203"/>
      <c r="D1329" s="203"/>
      <c r="E1329" s="203"/>
      <c r="F1329" s="203"/>
      <c r="G1329" s="203"/>
      <c r="H1329" s="203"/>
      <c r="I1329" s="203"/>
      <c r="J1329" s="203"/>
      <c r="K1329" s="203"/>
      <c r="L1329" s="203"/>
      <c r="M1329" s="203"/>
      <c r="N1329" s="203"/>
      <c r="O1329" s="203"/>
      <c r="P1329" s="203"/>
      <c r="Q1329" s="203"/>
      <c r="R1329" s="203"/>
      <c r="S1329" s="203"/>
      <c r="T1329" s="203"/>
      <c r="U1329" s="203"/>
      <c r="V1329" s="203"/>
      <c r="W1329" s="203"/>
      <c r="X1329" s="204" t="str">
        <f>IF(SUM(X1326:AB1328)=0,"",SUM(X1326:AB1328))</f>
        <v/>
      </c>
      <c r="Y1329" s="204"/>
      <c r="Z1329" s="204"/>
      <c r="AA1329" s="204"/>
      <c r="AB1329" s="204"/>
    </row>
    <row r="1330" spans="1:30" ht="18" customHeight="1" x14ac:dyDescent="0.2">
      <c r="A1330" s="205" t="str">
        <f>"Gesamtsumme "&amp;Finanzierungsplan!I424&amp;" bis "&amp;Finanzierungsplan!S424</f>
        <v xml:space="preserve">Gesamtsumme  bis </v>
      </c>
      <c r="B1330" s="205"/>
      <c r="C1330" s="205"/>
      <c r="D1330" s="205"/>
      <c r="E1330" s="205"/>
      <c r="F1330" s="205"/>
      <c r="G1330" s="205"/>
      <c r="H1330" s="205"/>
      <c r="I1330" s="205"/>
      <c r="J1330" s="205"/>
      <c r="K1330" s="205"/>
      <c r="L1330" s="205"/>
      <c r="M1330" s="205"/>
      <c r="N1330" s="205"/>
      <c r="O1330" s="205"/>
      <c r="P1330" s="205"/>
      <c r="Q1330" s="205"/>
      <c r="R1330" s="205"/>
      <c r="S1330" s="205"/>
      <c r="T1330" s="205"/>
      <c r="U1330" s="205"/>
      <c r="V1330" s="205"/>
      <c r="W1330" s="205"/>
      <c r="X1330" s="204" t="str">
        <f>IF(SUM(X1329,X1307,X1285)=0,"",IFERROR(ROUND(SUM(X1329,X1307,X1285),2),""))</f>
        <v/>
      </c>
      <c r="Y1330" s="204"/>
      <c r="Z1330" s="204"/>
      <c r="AA1330" s="204"/>
      <c r="AB1330" s="204"/>
    </row>
    <row r="1331" spans="1:30" ht="18" customHeight="1" x14ac:dyDescent="0.2">
      <c r="A1331" s="92"/>
      <c r="B1331" s="82"/>
      <c r="C1331" s="82"/>
      <c r="D1331" s="82"/>
      <c r="E1331" s="82"/>
      <c r="F1331" s="82"/>
      <c r="G1331" s="82"/>
      <c r="H1331" s="82"/>
      <c r="I1331" s="82"/>
      <c r="J1331" s="82"/>
      <c r="K1331" s="82"/>
      <c r="L1331" s="82"/>
      <c r="M1331" s="82"/>
      <c r="N1331" s="82"/>
      <c r="O1331" s="82"/>
      <c r="P1331" s="82"/>
      <c r="Q1331" s="82"/>
      <c r="R1331" s="82"/>
      <c r="S1331" s="92"/>
      <c r="T1331" s="82"/>
      <c r="V1331" s="82"/>
      <c r="W1331" s="82"/>
      <c r="X1331" s="82"/>
      <c r="Y1331" s="82"/>
      <c r="Z1331" s="82"/>
      <c r="AA1331" s="82"/>
      <c r="AB1331" s="82"/>
    </row>
    <row r="1332" spans="1:30" ht="18" customHeight="1" x14ac:dyDescent="0.2">
      <c r="A1332" s="92" t="s">
        <v>75</v>
      </c>
      <c r="B1332" s="82"/>
      <c r="C1332" s="82"/>
      <c r="D1332" s="82"/>
      <c r="E1332" s="82"/>
      <c r="F1332" s="82"/>
      <c r="G1332" s="82"/>
      <c r="H1332" s="82"/>
      <c r="I1332" s="82"/>
      <c r="J1332" s="82"/>
      <c r="K1332" s="82"/>
      <c r="L1332" s="82"/>
      <c r="M1332" s="82"/>
      <c r="N1332" s="82"/>
      <c r="O1332" s="82"/>
      <c r="P1332" s="82"/>
      <c r="Q1332" s="82"/>
      <c r="R1332" s="82"/>
      <c r="T1332" s="82"/>
      <c r="V1332" s="82"/>
      <c r="W1332" s="82"/>
      <c r="X1332" s="82"/>
      <c r="Y1332" s="82"/>
      <c r="Z1332" s="82"/>
      <c r="AA1332" s="82"/>
      <c r="AB1332" s="93" t="s">
        <v>76</v>
      </c>
    </row>
    <row r="1333" spans="1:30" ht="15" customHeight="1" x14ac:dyDescent="0.2">
      <c r="A1333" s="92"/>
      <c r="B1333" s="82"/>
      <c r="C1333" s="82"/>
      <c r="D1333" s="82"/>
      <c r="E1333" s="82"/>
      <c r="F1333" s="82"/>
      <c r="G1333" s="82"/>
      <c r="H1333" s="82"/>
      <c r="I1333" s="82"/>
      <c r="J1333" s="82"/>
      <c r="K1333" s="82"/>
      <c r="L1333" s="82"/>
      <c r="M1333" s="82"/>
      <c r="N1333" s="82"/>
      <c r="O1333" s="82"/>
      <c r="P1333" s="82"/>
      <c r="Q1333" s="82"/>
      <c r="R1333" s="82"/>
      <c r="S1333" s="92"/>
      <c r="T1333" s="82"/>
      <c r="V1333" s="82"/>
      <c r="W1333" s="82"/>
      <c r="X1333" s="82"/>
      <c r="Y1333" s="82"/>
      <c r="Z1333" s="82"/>
      <c r="AA1333" s="82"/>
      <c r="AB1333" s="82"/>
      <c r="AC1333" s="82"/>
      <c r="AD1333" s="82"/>
    </row>
    <row r="1334" spans="1:30" ht="15" customHeight="1" x14ac:dyDescent="0.2">
      <c r="A1334" s="203" t="s">
        <v>145</v>
      </c>
      <c r="B1334" s="203"/>
      <c r="C1334" s="203"/>
      <c r="D1334" s="203"/>
      <c r="E1334" s="203"/>
      <c r="F1334" s="187" t="str">
        <f>IF(Gesamtübersicht!$B$8="","",Gesamtübersicht!$B$8)</f>
        <v/>
      </c>
      <c r="G1334" s="187"/>
      <c r="H1334" s="187"/>
      <c r="I1334" s="187"/>
      <c r="J1334" s="187"/>
      <c r="K1334" s="187"/>
      <c r="L1334" s="187"/>
      <c r="M1334" s="187"/>
      <c r="N1334" s="187"/>
      <c r="O1334" s="187"/>
      <c r="P1334" s="187"/>
      <c r="Q1334" s="187"/>
      <c r="R1334" s="187"/>
      <c r="S1334" s="187"/>
      <c r="T1334" s="187"/>
      <c r="U1334" s="187"/>
      <c r="V1334" s="187"/>
      <c r="W1334" s="187"/>
      <c r="X1334" s="187"/>
      <c r="Y1334" s="187"/>
      <c r="Z1334" s="187"/>
      <c r="AA1334" s="187"/>
      <c r="AB1334" s="187"/>
    </row>
    <row r="1335" spans="1:30" ht="15" customHeight="1" x14ac:dyDescent="0.2">
      <c r="A1335" s="203" t="s">
        <v>142</v>
      </c>
      <c r="B1335" s="203"/>
      <c r="C1335" s="203"/>
      <c r="D1335" s="203"/>
      <c r="E1335" s="203"/>
      <c r="F1335" s="186" t="str">
        <f>IF(Gesamtübersicht!$B$9="","",Gesamtübersicht!$B$9)</f>
        <v/>
      </c>
      <c r="G1335" s="186"/>
      <c r="H1335" s="186"/>
      <c r="I1335" s="186"/>
      <c r="J1335" s="186"/>
      <c r="K1335" s="186"/>
      <c r="L1335" s="186"/>
      <c r="M1335" s="186"/>
      <c r="N1335" s="186"/>
      <c r="O1335" s="186"/>
      <c r="P1335" s="186"/>
      <c r="Q1335" s="186"/>
      <c r="R1335" s="186"/>
      <c r="S1335" s="186"/>
      <c r="T1335" s="186"/>
      <c r="U1335" s="186"/>
      <c r="V1335" s="186"/>
      <c r="W1335" s="186"/>
      <c r="X1335" s="186"/>
      <c r="Y1335" s="186"/>
      <c r="Z1335" s="186"/>
      <c r="AA1335" s="186"/>
      <c r="AB1335" s="186"/>
    </row>
    <row r="1336" spans="1:30" ht="15" customHeight="1" x14ac:dyDescent="0.2">
      <c r="A1336" s="83"/>
      <c r="B1336" s="83"/>
      <c r="C1336" s="83"/>
      <c r="D1336" s="83"/>
      <c r="E1336" s="83"/>
      <c r="F1336" s="96"/>
      <c r="G1336" s="96"/>
      <c r="H1336" s="96"/>
      <c r="I1336" s="96"/>
      <c r="J1336" s="96"/>
      <c r="K1336" s="96"/>
      <c r="L1336" s="96"/>
      <c r="M1336" s="96"/>
      <c r="N1336" s="96"/>
      <c r="O1336" s="96"/>
      <c r="P1336" s="96"/>
      <c r="Q1336" s="96"/>
      <c r="R1336" s="96"/>
      <c r="S1336" s="96"/>
      <c r="T1336" s="96"/>
      <c r="U1336" s="96"/>
      <c r="V1336" s="96"/>
      <c r="W1336" s="96"/>
      <c r="X1336" s="96"/>
      <c r="Y1336" s="96"/>
      <c r="Z1336" s="96"/>
      <c r="AA1336" s="96"/>
      <c r="AB1336" s="96"/>
    </row>
    <row r="1337" spans="1:30" ht="18" customHeight="1" x14ac:dyDescent="0.2">
      <c r="A1337" s="97" t="s">
        <v>131</v>
      </c>
    </row>
    <row r="1338" spans="1:30" ht="18" customHeight="1" x14ac:dyDescent="0.2">
      <c r="A1338" s="217" t="s">
        <v>1</v>
      </c>
      <c r="B1338" s="217"/>
      <c r="C1338" s="217"/>
      <c r="D1338" s="217"/>
      <c r="E1338" s="217"/>
      <c r="F1338" s="217"/>
      <c r="G1338" s="217"/>
      <c r="H1338" s="217"/>
      <c r="I1338" s="217"/>
      <c r="J1338" s="217"/>
      <c r="K1338" s="217"/>
      <c r="L1338" s="217"/>
      <c r="M1338" s="217"/>
      <c r="N1338" s="217"/>
      <c r="O1338" s="217"/>
      <c r="P1338" s="217"/>
      <c r="Q1338" s="217"/>
      <c r="R1338" s="217"/>
      <c r="S1338" s="217"/>
      <c r="T1338" s="217"/>
      <c r="U1338" s="217"/>
      <c r="V1338" s="217"/>
      <c r="W1338" s="217"/>
      <c r="X1338" s="217"/>
      <c r="Y1338" s="217"/>
      <c r="Z1338" s="217"/>
      <c r="AA1338" s="217"/>
      <c r="AB1338" s="217"/>
    </row>
    <row r="1340" spans="1:30" ht="18" customHeight="1" x14ac:dyDescent="0.2">
      <c r="A1340" s="67"/>
      <c r="B1340" s="213" t="s">
        <v>11</v>
      </c>
      <c r="C1340" s="213"/>
      <c r="D1340" s="213"/>
      <c r="E1340" s="213"/>
      <c r="F1340" s="213"/>
      <c r="G1340" s="213"/>
      <c r="H1340" s="213"/>
      <c r="I1340" s="213"/>
      <c r="J1340" s="213"/>
      <c r="K1340" s="213"/>
      <c r="L1340" s="213"/>
      <c r="M1340" s="218"/>
      <c r="N1340" s="218"/>
      <c r="O1340" s="218"/>
      <c r="P1340" s="218"/>
      <c r="Q1340" s="218"/>
      <c r="R1340" s="218"/>
      <c r="S1340" s="218"/>
      <c r="T1340" s="218"/>
      <c r="U1340" s="218"/>
      <c r="V1340" s="218"/>
      <c r="W1340" s="218"/>
      <c r="X1340" s="218"/>
      <c r="Y1340" s="67"/>
      <c r="Z1340" s="67"/>
      <c r="AA1340" s="67"/>
      <c r="AB1340" s="67"/>
    </row>
    <row r="1341" spans="1:30" ht="18" customHeight="1" x14ac:dyDescent="0.2">
      <c r="A1341" s="67"/>
      <c r="B1341" s="224" t="s">
        <v>44</v>
      </c>
      <c r="C1341" s="224"/>
      <c r="D1341" s="224"/>
      <c r="E1341" s="224"/>
      <c r="F1341" s="224"/>
      <c r="G1341" s="224"/>
      <c r="H1341" s="224"/>
      <c r="I1341" s="224"/>
      <c r="J1341" s="224"/>
      <c r="K1341" s="224"/>
      <c r="L1341" s="224"/>
      <c r="M1341" s="3"/>
      <c r="N1341" s="74"/>
      <c r="O1341" s="74"/>
      <c r="P1341" s="74"/>
      <c r="Q1341" s="74"/>
      <c r="R1341" s="74"/>
      <c r="S1341" s="74"/>
      <c r="T1341" s="74"/>
      <c r="U1341" s="74"/>
      <c r="V1341" s="74"/>
      <c r="W1341" s="74"/>
      <c r="X1341" s="74"/>
      <c r="Y1341" s="67"/>
      <c r="Z1341" s="67"/>
      <c r="AA1341" s="67"/>
      <c r="AB1341" s="67"/>
    </row>
    <row r="1343" spans="1:30" ht="18" customHeight="1" x14ac:dyDescent="0.2">
      <c r="A1343" s="217" t="s">
        <v>46</v>
      </c>
      <c r="B1343" s="217"/>
      <c r="C1343" s="217"/>
      <c r="D1343" s="217"/>
      <c r="E1343" s="217"/>
      <c r="F1343" s="217"/>
      <c r="G1343" s="217"/>
      <c r="H1343" s="217"/>
      <c r="I1343" s="217"/>
      <c r="J1343" s="217"/>
      <c r="K1343" s="217"/>
      <c r="L1343" s="217"/>
      <c r="M1343" s="217"/>
      <c r="N1343" s="217"/>
      <c r="O1343" s="217"/>
      <c r="P1343" s="217"/>
      <c r="Q1343" s="217"/>
      <c r="R1343" s="217"/>
      <c r="S1343" s="217"/>
      <c r="T1343" s="217"/>
      <c r="U1343" s="217"/>
      <c r="V1343" s="217"/>
      <c r="W1343" s="217"/>
      <c r="X1343" s="217"/>
      <c r="Y1343" s="217"/>
      <c r="Z1343" s="217"/>
      <c r="AA1343" s="217"/>
      <c r="AB1343" s="217"/>
    </row>
    <row r="1344" spans="1:30" ht="18" customHeight="1" x14ac:dyDescent="0.2">
      <c r="B1344" s="75"/>
      <c r="C1344" s="75"/>
      <c r="D1344" s="75"/>
      <c r="E1344" s="75"/>
      <c r="F1344" s="75"/>
      <c r="G1344" s="75"/>
      <c r="H1344" s="75"/>
      <c r="I1344" s="75"/>
      <c r="J1344" s="75"/>
      <c r="K1344" s="75"/>
    </row>
    <row r="1345" spans="1:28" ht="18" customHeight="1" x14ac:dyDescent="0.2">
      <c r="A1345" s="67"/>
      <c r="B1345" s="213" t="s">
        <v>9</v>
      </c>
      <c r="C1345" s="213"/>
      <c r="D1345" s="213"/>
      <c r="E1345" s="213"/>
      <c r="F1345" s="213"/>
      <c r="G1345" s="213"/>
      <c r="H1345" s="213"/>
      <c r="I1345" s="213"/>
      <c r="J1345" s="213"/>
      <c r="K1345" s="213"/>
      <c r="L1345" s="213"/>
      <c r="M1345" s="214"/>
      <c r="N1345" s="214"/>
      <c r="O1345" s="214"/>
      <c r="P1345" s="214"/>
      <c r="Q1345" s="214"/>
      <c r="R1345" s="214"/>
      <c r="S1345" s="214"/>
      <c r="T1345" s="214"/>
      <c r="U1345" s="214"/>
      <c r="V1345" s="214"/>
      <c r="W1345" s="214"/>
      <c r="X1345" s="214"/>
      <c r="Y1345" s="67"/>
      <c r="Z1345" s="67"/>
      <c r="AA1345" s="67"/>
      <c r="AB1345" s="67"/>
    </row>
    <row r="1346" spans="1:28" ht="18" customHeight="1" x14ac:dyDescent="0.2">
      <c r="A1346" s="67"/>
      <c r="B1346" s="215" t="s">
        <v>52</v>
      </c>
      <c r="C1346" s="215"/>
      <c r="D1346" s="215"/>
      <c r="E1346" s="215"/>
      <c r="F1346" s="215"/>
      <c r="G1346" s="215"/>
      <c r="H1346" s="215"/>
      <c r="I1346" s="215"/>
      <c r="J1346" s="215"/>
      <c r="K1346" s="215"/>
      <c r="L1346" s="215"/>
      <c r="M1346" s="207"/>
      <c r="N1346" s="207"/>
      <c r="O1346" s="207"/>
      <c r="P1346" s="207"/>
      <c r="Q1346" s="207"/>
      <c r="R1346" s="207"/>
      <c r="S1346" s="207"/>
      <c r="T1346" s="207"/>
      <c r="U1346" s="207"/>
      <c r="V1346" s="207"/>
      <c r="W1346" s="207"/>
      <c r="X1346" s="207"/>
      <c r="Y1346" s="67"/>
      <c r="Z1346" s="67"/>
      <c r="AA1346" s="67"/>
      <c r="AB1346" s="67"/>
    </row>
    <row r="1347" spans="1:28" ht="18" customHeight="1" x14ac:dyDescent="0.2">
      <c r="A1347" s="67"/>
      <c r="B1347" s="215" t="s">
        <v>53</v>
      </c>
      <c r="C1347" s="215"/>
      <c r="D1347" s="215"/>
      <c r="E1347" s="215"/>
      <c r="F1347" s="215"/>
      <c r="G1347" s="215"/>
      <c r="H1347" s="215"/>
      <c r="I1347" s="215"/>
      <c r="J1347" s="215"/>
      <c r="K1347" s="215"/>
      <c r="L1347" s="215"/>
      <c r="M1347" s="207"/>
      <c r="N1347" s="207"/>
      <c r="O1347" s="207"/>
      <c r="P1347" s="207"/>
      <c r="Q1347" s="207"/>
      <c r="R1347" s="207"/>
      <c r="S1347" s="207"/>
      <c r="T1347" s="207"/>
      <c r="U1347" s="207"/>
      <c r="V1347" s="207"/>
      <c r="W1347" s="207"/>
      <c r="X1347" s="207"/>
      <c r="Y1347" s="67"/>
      <c r="Z1347" s="67"/>
      <c r="AA1347" s="67"/>
      <c r="AB1347" s="67"/>
    </row>
    <row r="1348" spans="1:28" ht="18" customHeight="1" x14ac:dyDescent="0.2">
      <c r="A1348" s="67"/>
      <c r="B1348" s="213" t="s">
        <v>38</v>
      </c>
      <c r="C1348" s="213"/>
      <c r="D1348" s="213"/>
      <c r="E1348" s="213"/>
      <c r="F1348" s="213"/>
      <c r="G1348" s="213"/>
      <c r="H1348" s="213"/>
      <c r="I1348" s="213"/>
      <c r="J1348" s="213"/>
      <c r="K1348" s="213"/>
      <c r="L1348" s="213"/>
      <c r="M1348" s="216"/>
      <c r="N1348" s="216"/>
      <c r="O1348" s="216"/>
      <c r="P1348" s="216"/>
      <c r="Q1348" s="216"/>
      <c r="R1348" s="216"/>
      <c r="S1348" s="216"/>
      <c r="T1348" s="216"/>
      <c r="U1348" s="216"/>
      <c r="V1348" s="216"/>
      <c r="W1348" s="216"/>
      <c r="X1348" s="216"/>
      <c r="Y1348" s="67"/>
      <c r="Z1348" s="67"/>
      <c r="AA1348" s="67"/>
      <c r="AB1348" s="67"/>
    </row>
    <row r="1349" spans="1:28" ht="18" customHeight="1" x14ac:dyDescent="0.2">
      <c r="B1349" s="76"/>
      <c r="C1349" s="76"/>
      <c r="D1349" s="76"/>
      <c r="E1349" s="76"/>
      <c r="F1349" s="76"/>
      <c r="G1349" s="76"/>
      <c r="H1349" s="76"/>
      <c r="I1349" s="76"/>
      <c r="J1349" s="76"/>
      <c r="K1349" s="76"/>
      <c r="L1349" s="76"/>
      <c r="M1349" s="77"/>
      <c r="N1349" s="77"/>
      <c r="O1349" s="77"/>
      <c r="P1349" s="77"/>
      <c r="Q1349" s="77"/>
      <c r="R1349" s="77"/>
      <c r="S1349" s="77"/>
      <c r="T1349" s="77"/>
      <c r="U1349" s="77"/>
      <c r="V1349" s="77"/>
      <c r="W1349" s="77"/>
      <c r="X1349" s="77"/>
    </row>
    <row r="1350" spans="1:28" ht="18" customHeight="1" x14ac:dyDescent="0.2">
      <c r="A1350" s="217" t="s">
        <v>10</v>
      </c>
      <c r="B1350" s="217"/>
      <c r="C1350" s="217"/>
      <c r="D1350" s="217"/>
      <c r="E1350" s="217"/>
      <c r="F1350" s="217"/>
      <c r="G1350" s="217"/>
      <c r="H1350" s="217"/>
      <c r="I1350" s="217"/>
      <c r="J1350" s="217"/>
      <c r="K1350" s="217"/>
      <c r="L1350" s="217"/>
      <c r="M1350" s="217"/>
      <c r="N1350" s="217"/>
      <c r="O1350" s="217"/>
      <c r="P1350" s="217"/>
      <c r="Q1350" s="217"/>
      <c r="R1350" s="217"/>
      <c r="S1350" s="217"/>
      <c r="T1350" s="217"/>
      <c r="U1350" s="217"/>
      <c r="V1350" s="217"/>
      <c r="W1350" s="217"/>
      <c r="X1350" s="217"/>
      <c r="Y1350" s="217"/>
      <c r="Z1350" s="217"/>
      <c r="AA1350" s="217"/>
      <c r="AB1350" s="217"/>
    </row>
    <row r="1351" spans="1:28" ht="18" customHeight="1" x14ac:dyDescent="0.2">
      <c r="B1351" s="75"/>
      <c r="C1351" s="75"/>
      <c r="D1351" s="75"/>
      <c r="E1351" s="75"/>
      <c r="F1351" s="75"/>
      <c r="G1351" s="75"/>
      <c r="H1351" s="75"/>
      <c r="I1351" s="75"/>
      <c r="K1351" s="75"/>
    </row>
    <row r="1352" spans="1:28" ht="18" customHeight="1" x14ac:dyDescent="0.2">
      <c r="A1352" s="78"/>
      <c r="B1352" s="215" t="s">
        <v>114</v>
      </c>
      <c r="C1352" s="213"/>
      <c r="D1352" s="213"/>
      <c r="E1352" s="213"/>
      <c r="F1352" s="213"/>
      <c r="G1352" s="213"/>
      <c r="H1352" s="213"/>
      <c r="I1352" s="213"/>
      <c r="J1352" s="213"/>
      <c r="K1352" s="213"/>
      <c r="L1352" s="213"/>
      <c r="M1352" s="218"/>
      <c r="N1352" s="219"/>
      <c r="O1352" s="219"/>
      <c r="P1352" s="219"/>
      <c r="Q1352" s="219"/>
      <c r="R1352" s="219"/>
      <c r="S1352" s="219"/>
      <c r="T1352" s="219"/>
      <c r="U1352" s="219"/>
      <c r="V1352" s="219"/>
      <c r="W1352" s="219"/>
      <c r="X1352" s="219"/>
      <c r="Y1352" s="78"/>
      <c r="Z1352" s="78"/>
      <c r="AA1352" s="78"/>
      <c r="AB1352" s="78"/>
    </row>
    <row r="1353" spans="1:28" ht="18" customHeight="1" x14ac:dyDescent="0.2">
      <c r="A1353" s="78"/>
      <c r="B1353" s="215" t="s">
        <v>112</v>
      </c>
      <c r="C1353" s="213"/>
      <c r="D1353" s="213"/>
      <c r="E1353" s="213"/>
      <c r="F1353" s="213"/>
      <c r="G1353" s="213"/>
      <c r="H1353" s="213"/>
      <c r="I1353" s="213"/>
      <c r="J1353" s="213"/>
      <c r="K1353" s="213"/>
      <c r="L1353" s="213"/>
      <c r="M1353" s="220"/>
      <c r="N1353" s="220"/>
      <c r="O1353" s="220"/>
      <c r="P1353" s="220"/>
      <c r="Q1353" s="220"/>
      <c r="R1353" s="220"/>
      <c r="S1353" s="220"/>
      <c r="T1353" s="220"/>
      <c r="U1353" s="220"/>
      <c r="V1353" s="220"/>
      <c r="W1353" s="220"/>
      <c r="X1353" s="220"/>
      <c r="Y1353" s="78"/>
      <c r="Z1353" s="78"/>
      <c r="AA1353" s="78"/>
      <c r="AB1353" s="78"/>
    </row>
    <row r="1354" spans="1:28" ht="18" customHeight="1" x14ac:dyDescent="0.2">
      <c r="A1354" s="78"/>
      <c r="B1354" s="215" t="s">
        <v>77</v>
      </c>
      <c r="C1354" s="213"/>
      <c r="D1354" s="213"/>
      <c r="E1354" s="213"/>
      <c r="F1354" s="213"/>
      <c r="G1354" s="213"/>
      <c r="H1354" s="213"/>
      <c r="I1354" s="213"/>
      <c r="J1354" s="213"/>
      <c r="K1354" s="213"/>
      <c r="L1354" s="213"/>
      <c r="M1354" s="221"/>
      <c r="N1354" s="221"/>
      <c r="O1354" s="221"/>
      <c r="P1354" s="221"/>
      <c r="Q1354" s="221"/>
      <c r="R1354" s="221"/>
      <c r="S1354" s="221"/>
      <c r="T1354" s="221"/>
      <c r="U1354" s="221"/>
      <c r="V1354" s="221"/>
      <c r="W1354" s="221"/>
      <c r="X1354" s="221"/>
      <c r="Y1354" s="78"/>
      <c r="Z1354" s="78"/>
      <c r="AA1354" s="78"/>
      <c r="AB1354" s="78"/>
    </row>
    <row r="1355" spans="1:28" ht="18" customHeight="1" x14ac:dyDescent="0.2">
      <c r="A1355" s="78"/>
      <c r="B1355" s="215" t="s">
        <v>113</v>
      </c>
      <c r="C1355" s="213"/>
      <c r="D1355" s="213"/>
      <c r="E1355" s="213"/>
      <c r="F1355" s="213"/>
      <c r="G1355" s="213"/>
      <c r="H1355" s="213"/>
      <c r="I1355" s="213"/>
      <c r="J1355" s="213"/>
      <c r="K1355" s="213"/>
      <c r="L1355" s="213"/>
      <c r="M1355" s="222"/>
      <c r="N1355" s="222"/>
      <c r="O1355" s="222"/>
      <c r="P1355" s="222"/>
      <c r="Q1355" s="222"/>
      <c r="R1355" s="223" t="s">
        <v>8</v>
      </c>
      <c r="S1355" s="223"/>
      <c r="T1355" s="222"/>
      <c r="U1355" s="222"/>
      <c r="V1355" s="222"/>
      <c r="W1355" s="222"/>
      <c r="X1355" s="222"/>
      <c r="Y1355" s="78"/>
      <c r="Z1355" s="78"/>
      <c r="AA1355" s="78"/>
      <c r="AB1355" s="78"/>
    </row>
    <row r="1356" spans="1:28" ht="18" customHeight="1" x14ac:dyDescent="0.2">
      <c r="A1356" s="78"/>
      <c r="B1356" s="79"/>
      <c r="C1356" s="79"/>
      <c r="D1356" s="79"/>
      <c r="E1356" s="79"/>
      <c r="F1356" s="79"/>
      <c r="G1356" s="79"/>
      <c r="H1356" s="79"/>
      <c r="I1356" s="79"/>
      <c r="J1356" s="79"/>
      <c r="K1356" s="79"/>
      <c r="L1356" s="79"/>
      <c r="M1356" s="80"/>
      <c r="N1356" s="80"/>
      <c r="O1356" s="80"/>
      <c r="P1356" s="80"/>
      <c r="Q1356" s="80"/>
      <c r="R1356" s="81"/>
      <c r="S1356" s="81"/>
      <c r="T1356" s="80"/>
      <c r="U1356" s="80"/>
      <c r="V1356" s="80"/>
      <c r="W1356" s="80"/>
      <c r="X1356" s="80"/>
      <c r="Y1356" s="78"/>
      <c r="Z1356" s="78"/>
      <c r="AA1356" s="78"/>
      <c r="AB1356" s="78"/>
    </row>
    <row r="1357" spans="1:28" ht="18" customHeight="1" x14ac:dyDescent="0.2">
      <c r="A1357" s="82" t="s">
        <v>125</v>
      </c>
      <c r="B1357" s="79"/>
      <c r="C1357" s="79"/>
      <c r="D1357" s="79"/>
      <c r="E1357" s="79"/>
      <c r="F1357" s="79"/>
      <c r="G1357" s="79"/>
      <c r="H1357" s="79"/>
      <c r="I1357" s="79"/>
      <c r="J1357" s="79"/>
      <c r="K1357" s="79"/>
      <c r="L1357" s="79"/>
      <c r="M1357" s="78"/>
      <c r="N1357" s="78"/>
      <c r="O1357" s="80"/>
      <c r="P1357" s="80"/>
      <c r="Q1357" s="80"/>
      <c r="R1357" s="81"/>
      <c r="S1357" s="81"/>
      <c r="T1357" s="80"/>
      <c r="U1357" s="80"/>
      <c r="V1357" s="80"/>
      <c r="W1357" s="80"/>
      <c r="X1357" s="80"/>
      <c r="Y1357" s="78"/>
      <c r="Z1357" s="78"/>
      <c r="AA1357" s="78"/>
      <c r="AB1357" s="78"/>
    </row>
    <row r="1358" spans="1:28" ht="18" customHeight="1" x14ac:dyDescent="0.2">
      <c r="A1358" s="82" t="s">
        <v>126</v>
      </c>
      <c r="B1358" s="67"/>
      <c r="C1358" s="67"/>
      <c r="D1358" s="67"/>
      <c r="E1358" s="83"/>
      <c r="F1358" s="68"/>
      <c r="G1358" s="68"/>
      <c r="H1358" s="68"/>
      <c r="I1358" s="68"/>
      <c r="J1358" s="68"/>
      <c r="K1358" s="68"/>
      <c r="L1358" s="68"/>
      <c r="M1358" s="68"/>
      <c r="N1358" s="68"/>
      <c r="O1358" s="68"/>
      <c r="P1358" s="68"/>
      <c r="Q1358" s="68"/>
      <c r="R1358" s="68"/>
      <c r="S1358" s="68"/>
      <c r="T1358" s="68"/>
      <c r="U1358" s="68"/>
      <c r="V1358" s="68"/>
      <c r="W1358" s="68"/>
      <c r="X1358" s="68"/>
      <c r="Y1358" s="68"/>
      <c r="Z1358" s="68"/>
      <c r="AA1358" s="68"/>
      <c r="AB1358" s="68"/>
    </row>
    <row r="1359" spans="1:28" ht="18" customHeight="1" x14ac:dyDescent="0.2">
      <c r="A1359" s="67"/>
      <c r="B1359" s="67"/>
      <c r="C1359" s="67"/>
      <c r="D1359" s="67"/>
      <c r="E1359" s="83"/>
      <c r="F1359" s="68"/>
      <c r="G1359" s="68"/>
      <c r="H1359" s="68"/>
      <c r="I1359" s="68"/>
      <c r="J1359" s="68"/>
      <c r="K1359" s="68"/>
      <c r="L1359" s="68"/>
      <c r="M1359" s="68"/>
      <c r="N1359" s="68"/>
      <c r="O1359" s="68"/>
      <c r="P1359" s="68"/>
      <c r="Q1359" s="68"/>
      <c r="R1359" s="68"/>
      <c r="S1359" s="68"/>
      <c r="T1359" s="68"/>
      <c r="U1359" s="68"/>
      <c r="V1359" s="68"/>
      <c r="W1359" s="68"/>
      <c r="X1359" s="68"/>
      <c r="Y1359" s="68"/>
      <c r="Z1359" s="68"/>
      <c r="AA1359" s="68"/>
      <c r="AB1359" s="68"/>
    </row>
    <row r="1360" spans="1:28" ht="18" customHeight="1" x14ac:dyDescent="0.2">
      <c r="A1360" s="211" t="s">
        <v>47</v>
      </c>
      <c r="B1360" s="211"/>
      <c r="C1360" s="211"/>
      <c r="D1360" s="211"/>
      <c r="E1360" s="211"/>
      <c r="F1360" s="211"/>
      <c r="G1360" s="211"/>
      <c r="H1360" s="211"/>
      <c r="I1360" s="211"/>
      <c r="J1360" s="211"/>
      <c r="K1360" s="211"/>
      <c r="L1360" s="211"/>
      <c r="M1360" s="211"/>
      <c r="N1360" s="211"/>
      <c r="O1360" s="211"/>
      <c r="P1360" s="211"/>
      <c r="Q1360" s="211"/>
      <c r="R1360" s="211"/>
      <c r="S1360" s="211"/>
      <c r="T1360" s="211"/>
      <c r="U1360" s="211"/>
      <c r="V1360" s="211"/>
      <c r="W1360" s="211"/>
      <c r="X1360" s="211"/>
      <c r="Y1360" s="211"/>
      <c r="Z1360" s="211"/>
      <c r="AA1360" s="211"/>
      <c r="AB1360" s="211"/>
    </row>
    <row r="1362" spans="1:28" ht="18" customHeight="1" x14ac:dyDescent="0.2">
      <c r="A1362" s="212">
        <f>Finanzierungsplan!$I$48</f>
        <v>2026</v>
      </c>
      <c r="B1362" s="208"/>
    </row>
    <row r="1363" spans="1:28" ht="18" customHeight="1" x14ac:dyDescent="0.2">
      <c r="A1363" s="209" t="s">
        <v>48</v>
      </c>
      <c r="B1363" s="209"/>
      <c r="C1363" s="209"/>
      <c r="D1363" s="209"/>
      <c r="E1363" s="209"/>
      <c r="F1363" s="210" t="s">
        <v>81</v>
      </c>
      <c r="G1363" s="210"/>
      <c r="H1363" s="210"/>
      <c r="I1363" s="210"/>
      <c r="J1363" s="210"/>
      <c r="K1363" s="210" t="s">
        <v>69</v>
      </c>
      <c r="L1363" s="210"/>
      <c r="M1363" s="210"/>
      <c r="N1363" s="210"/>
      <c r="O1363" s="210"/>
      <c r="P1363" s="210"/>
      <c r="Q1363" s="210"/>
      <c r="R1363" s="210"/>
      <c r="S1363" s="210" t="s">
        <v>70</v>
      </c>
      <c r="T1363" s="210"/>
      <c r="U1363" s="210"/>
      <c r="V1363" s="210"/>
      <c r="W1363" s="210"/>
      <c r="X1363" s="210" t="s">
        <v>115</v>
      </c>
      <c r="Y1363" s="210"/>
      <c r="Z1363" s="210"/>
      <c r="AA1363" s="210"/>
      <c r="AB1363" s="210"/>
    </row>
    <row r="1364" spans="1:28" ht="18" customHeight="1" x14ac:dyDescent="0.2">
      <c r="A1364" s="209"/>
      <c r="B1364" s="209"/>
      <c r="C1364" s="209"/>
      <c r="D1364" s="209"/>
      <c r="E1364" s="209"/>
      <c r="F1364" s="210"/>
      <c r="G1364" s="210"/>
      <c r="H1364" s="210"/>
      <c r="I1364" s="210"/>
      <c r="J1364" s="210"/>
      <c r="K1364" s="210"/>
      <c r="L1364" s="210"/>
      <c r="M1364" s="210"/>
      <c r="N1364" s="210"/>
      <c r="O1364" s="210"/>
      <c r="P1364" s="210"/>
      <c r="Q1364" s="210"/>
      <c r="R1364" s="210"/>
      <c r="S1364" s="210"/>
      <c r="T1364" s="210"/>
      <c r="U1364" s="210"/>
      <c r="V1364" s="210"/>
      <c r="W1364" s="210"/>
      <c r="X1364" s="210"/>
      <c r="Y1364" s="210"/>
      <c r="Z1364" s="210"/>
      <c r="AA1364" s="210"/>
      <c r="AB1364" s="210"/>
    </row>
    <row r="1365" spans="1:28" ht="18" customHeight="1" x14ac:dyDescent="0.2">
      <c r="A1365" s="206" t="s">
        <v>54</v>
      </c>
      <c r="B1365" s="206"/>
      <c r="C1365" s="206"/>
      <c r="D1365" s="206"/>
      <c r="E1365" s="206"/>
      <c r="F1365" s="207"/>
      <c r="G1365" s="207"/>
      <c r="H1365" s="207"/>
      <c r="I1365" s="207"/>
      <c r="J1365" s="207"/>
      <c r="K1365" s="207"/>
      <c r="L1365" s="207"/>
      <c r="M1365" s="207"/>
      <c r="N1365" s="207"/>
      <c r="O1365" s="207"/>
      <c r="P1365" s="207"/>
      <c r="Q1365" s="207"/>
      <c r="R1365" s="207"/>
      <c r="S1365" s="207"/>
      <c r="T1365" s="207"/>
      <c r="U1365" s="207"/>
      <c r="V1365" s="207"/>
      <c r="W1365" s="207"/>
      <c r="X1365" s="204" t="str">
        <f>IF(OR($M$1353="",$M$1345="",SUM(F1365:W1365)=0),"",IFERROR(ROUND((F1365+K1365+S1365)*$M$1353/$M$1345,2),""))</f>
        <v/>
      </c>
      <c r="Y1365" s="204"/>
      <c r="Z1365" s="204"/>
      <c r="AA1365" s="204"/>
      <c r="AB1365" s="204"/>
    </row>
    <row r="1366" spans="1:28" ht="18" customHeight="1" x14ac:dyDescent="0.2">
      <c r="A1366" s="206" t="s">
        <v>55</v>
      </c>
      <c r="B1366" s="206"/>
      <c r="C1366" s="206"/>
      <c r="D1366" s="206"/>
      <c r="E1366" s="206"/>
      <c r="F1366" s="207"/>
      <c r="G1366" s="207"/>
      <c r="H1366" s="207"/>
      <c r="I1366" s="207"/>
      <c r="J1366" s="207"/>
      <c r="K1366" s="207"/>
      <c r="L1366" s="207"/>
      <c r="M1366" s="207"/>
      <c r="N1366" s="207"/>
      <c r="O1366" s="207"/>
      <c r="P1366" s="207"/>
      <c r="Q1366" s="207"/>
      <c r="R1366" s="207"/>
      <c r="S1366" s="207"/>
      <c r="T1366" s="207"/>
      <c r="U1366" s="207"/>
      <c r="V1366" s="207"/>
      <c r="W1366" s="207"/>
      <c r="X1366" s="204" t="str">
        <f t="shared" ref="X1366:X1376" si="43">IF(OR($M$1353="",$M$1345="",SUM(F1366:W1366)=0),"",IFERROR(ROUND((F1366+K1366+S1366)*$M$1353/$M$1345,2),""))</f>
        <v/>
      </c>
      <c r="Y1366" s="204"/>
      <c r="Z1366" s="204"/>
      <c r="AA1366" s="204"/>
      <c r="AB1366" s="204"/>
    </row>
    <row r="1367" spans="1:28" ht="18" customHeight="1" x14ac:dyDescent="0.2">
      <c r="A1367" s="206" t="s">
        <v>56</v>
      </c>
      <c r="B1367" s="206"/>
      <c r="C1367" s="206"/>
      <c r="D1367" s="206"/>
      <c r="E1367" s="206"/>
      <c r="F1367" s="207"/>
      <c r="G1367" s="207"/>
      <c r="H1367" s="207"/>
      <c r="I1367" s="207"/>
      <c r="J1367" s="207"/>
      <c r="K1367" s="207"/>
      <c r="L1367" s="207"/>
      <c r="M1367" s="207"/>
      <c r="N1367" s="207"/>
      <c r="O1367" s="207"/>
      <c r="P1367" s="207"/>
      <c r="Q1367" s="207"/>
      <c r="R1367" s="207"/>
      <c r="S1367" s="207"/>
      <c r="T1367" s="207"/>
      <c r="U1367" s="207"/>
      <c r="V1367" s="207"/>
      <c r="W1367" s="207"/>
      <c r="X1367" s="204" t="str">
        <f t="shared" si="43"/>
        <v/>
      </c>
      <c r="Y1367" s="204"/>
      <c r="Z1367" s="204"/>
      <c r="AA1367" s="204"/>
      <c r="AB1367" s="204"/>
    </row>
    <row r="1368" spans="1:28" ht="18" customHeight="1" x14ac:dyDescent="0.2">
      <c r="A1368" s="206" t="s">
        <v>57</v>
      </c>
      <c r="B1368" s="206"/>
      <c r="C1368" s="206"/>
      <c r="D1368" s="206"/>
      <c r="E1368" s="206"/>
      <c r="F1368" s="207"/>
      <c r="G1368" s="207"/>
      <c r="H1368" s="207"/>
      <c r="I1368" s="207"/>
      <c r="J1368" s="207"/>
      <c r="K1368" s="207"/>
      <c r="L1368" s="207"/>
      <c r="M1368" s="207"/>
      <c r="N1368" s="207"/>
      <c r="O1368" s="207"/>
      <c r="P1368" s="207"/>
      <c r="Q1368" s="207"/>
      <c r="R1368" s="207"/>
      <c r="S1368" s="207"/>
      <c r="T1368" s="207"/>
      <c r="U1368" s="207"/>
      <c r="V1368" s="207"/>
      <c r="W1368" s="207"/>
      <c r="X1368" s="204" t="str">
        <f t="shared" si="43"/>
        <v/>
      </c>
      <c r="Y1368" s="204"/>
      <c r="Z1368" s="204"/>
      <c r="AA1368" s="204"/>
      <c r="AB1368" s="204"/>
    </row>
    <row r="1369" spans="1:28" ht="18" customHeight="1" x14ac:dyDescent="0.2">
      <c r="A1369" s="206" t="s">
        <v>58</v>
      </c>
      <c r="B1369" s="206"/>
      <c r="C1369" s="206"/>
      <c r="D1369" s="206"/>
      <c r="E1369" s="206"/>
      <c r="F1369" s="207"/>
      <c r="G1369" s="207"/>
      <c r="H1369" s="207"/>
      <c r="I1369" s="207"/>
      <c r="J1369" s="207"/>
      <c r="K1369" s="207"/>
      <c r="L1369" s="207"/>
      <c r="M1369" s="207"/>
      <c r="N1369" s="207"/>
      <c r="O1369" s="207"/>
      <c r="P1369" s="207"/>
      <c r="Q1369" s="207"/>
      <c r="R1369" s="207"/>
      <c r="S1369" s="207"/>
      <c r="T1369" s="207"/>
      <c r="U1369" s="207"/>
      <c r="V1369" s="207"/>
      <c r="W1369" s="207"/>
      <c r="X1369" s="204" t="str">
        <f t="shared" si="43"/>
        <v/>
      </c>
      <c r="Y1369" s="204"/>
      <c r="Z1369" s="204"/>
      <c r="AA1369" s="204"/>
      <c r="AB1369" s="204"/>
    </row>
    <row r="1370" spans="1:28" ht="18" customHeight="1" x14ac:dyDescent="0.2">
      <c r="A1370" s="206" t="s">
        <v>59</v>
      </c>
      <c r="B1370" s="206"/>
      <c r="C1370" s="206"/>
      <c r="D1370" s="206"/>
      <c r="E1370" s="206"/>
      <c r="F1370" s="207"/>
      <c r="G1370" s="207"/>
      <c r="H1370" s="207"/>
      <c r="I1370" s="207"/>
      <c r="J1370" s="207"/>
      <c r="K1370" s="207"/>
      <c r="L1370" s="207"/>
      <c r="M1370" s="207"/>
      <c r="N1370" s="207"/>
      <c r="O1370" s="207"/>
      <c r="P1370" s="207"/>
      <c r="Q1370" s="207"/>
      <c r="R1370" s="207"/>
      <c r="S1370" s="207"/>
      <c r="T1370" s="207"/>
      <c r="U1370" s="207"/>
      <c r="V1370" s="207"/>
      <c r="W1370" s="207"/>
      <c r="X1370" s="204" t="str">
        <f t="shared" si="43"/>
        <v/>
      </c>
      <c r="Y1370" s="204"/>
      <c r="Z1370" s="204"/>
      <c r="AA1370" s="204"/>
      <c r="AB1370" s="204"/>
    </row>
    <row r="1371" spans="1:28" ht="18" customHeight="1" x14ac:dyDescent="0.2">
      <c r="A1371" s="206" t="s">
        <v>60</v>
      </c>
      <c r="B1371" s="206"/>
      <c r="C1371" s="206"/>
      <c r="D1371" s="206"/>
      <c r="E1371" s="206"/>
      <c r="F1371" s="207"/>
      <c r="G1371" s="207"/>
      <c r="H1371" s="207"/>
      <c r="I1371" s="207"/>
      <c r="J1371" s="207"/>
      <c r="K1371" s="207"/>
      <c r="L1371" s="207"/>
      <c r="M1371" s="207"/>
      <c r="N1371" s="207"/>
      <c r="O1371" s="207"/>
      <c r="P1371" s="207"/>
      <c r="Q1371" s="207"/>
      <c r="R1371" s="207"/>
      <c r="S1371" s="207"/>
      <c r="T1371" s="207"/>
      <c r="U1371" s="207"/>
      <c r="V1371" s="207"/>
      <c r="W1371" s="207"/>
      <c r="X1371" s="204" t="str">
        <f t="shared" si="43"/>
        <v/>
      </c>
      <c r="Y1371" s="204"/>
      <c r="Z1371" s="204"/>
      <c r="AA1371" s="204"/>
      <c r="AB1371" s="204"/>
    </row>
    <row r="1372" spans="1:28" ht="18" customHeight="1" x14ac:dyDescent="0.2">
      <c r="A1372" s="206" t="s">
        <v>61</v>
      </c>
      <c r="B1372" s="206"/>
      <c r="C1372" s="206"/>
      <c r="D1372" s="206"/>
      <c r="E1372" s="206"/>
      <c r="F1372" s="207"/>
      <c r="G1372" s="207"/>
      <c r="H1372" s="207"/>
      <c r="I1372" s="207"/>
      <c r="J1372" s="207"/>
      <c r="K1372" s="207"/>
      <c r="L1372" s="207"/>
      <c r="M1372" s="207"/>
      <c r="N1372" s="207"/>
      <c r="O1372" s="207"/>
      <c r="P1372" s="207"/>
      <c r="Q1372" s="207"/>
      <c r="R1372" s="207"/>
      <c r="S1372" s="207"/>
      <c r="T1372" s="207"/>
      <c r="U1372" s="207"/>
      <c r="V1372" s="207"/>
      <c r="W1372" s="207"/>
      <c r="X1372" s="204" t="str">
        <f t="shared" si="43"/>
        <v/>
      </c>
      <c r="Y1372" s="204"/>
      <c r="Z1372" s="204"/>
      <c r="AA1372" s="204"/>
      <c r="AB1372" s="204"/>
    </row>
    <row r="1373" spans="1:28" ht="18" customHeight="1" x14ac:dyDescent="0.2">
      <c r="A1373" s="206" t="s">
        <v>62</v>
      </c>
      <c r="B1373" s="206"/>
      <c r="C1373" s="206"/>
      <c r="D1373" s="206"/>
      <c r="E1373" s="206"/>
      <c r="F1373" s="207"/>
      <c r="G1373" s="207"/>
      <c r="H1373" s="207"/>
      <c r="I1373" s="207"/>
      <c r="J1373" s="207"/>
      <c r="K1373" s="207"/>
      <c r="L1373" s="207"/>
      <c r="M1373" s="207"/>
      <c r="N1373" s="207"/>
      <c r="O1373" s="207"/>
      <c r="P1373" s="207"/>
      <c r="Q1373" s="207"/>
      <c r="R1373" s="207"/>
      <c r="S1373" s="207"/>
      <c r="T1373" s="207"/>
      <c r="U1373" s="207"/>
      <c r="V1373" s="207"/>
      <c r="W1373" s="207"/>
      <c r="X1373" s="204" t="str">
        <f t="shared" si="43"/>
        <v/>
      </c>
      <c r="Y1373" s="204"/>
      <c r="Z1373" s="204"/>
      <c r="AA1373" s="204"/>
      <c r="AB1373" s="204"/>
    </row>
    <row r="1374" spans="1:28" ht="18" customHeight="1" x14ac:dyDescent="0.2">
      <c r="A1374" s="206" t="s">
        <v>63</v>
      </c>
      <c r="B1374" s="206"/>
      <c r="C1374" s="206"/>
      <c r="D1374" s="206"/>
      <c r="E1374" s="206"/>
      <c r="F1374" s="207"/>
      <c r="G1374" s="207"/>
      <c r="H1374" s="207"/>
      <c r="I1374" s="207"/>
      <c r="J1374" s="207"/>
      <c r="K1374" s="207"/>
      <c r="L1374" s="207"/>
      <c r="M1374" s="207"/>
      <c r="N1374" s="207"/>
      <c r="O1374" s="207"/>
      <c r="P1374" s="207"/>
      <c r="Q1374" s="207"/>
      <c r="R1374" s="207"/>
      <c r="S1374" s="207"/>
      <c r="T1374" s="207"/>
      <c r="U1374" s="207"/>
      <c r="V1374" s="207"/>
      <c r="W1374" s="207"/>
      <c r="X1374" s="204" t="str">
        <f t="shared" si="43"/>
        <v/>
      </c>
      <c r="Y1374" s="204"/>
      <c r="Z1374" s="204"/>
      <c r="AA1374" s="204"/>
      <c r="AB1374" s="204"/>
    </row>
    <row r="1375" spans="1:28" ht="18" customHeight="1" x14ac:dyDescent="0.2">
      <c r="A1375" s="206" t="s">
        <v>64</v>
      </c>
      <c r="B1375" s="206"/>
      <c r="C1375" s="206"/>
      <c r="D1375" s="206"/>
      <c r="E1375" s="206"/>
      <c r="F1375" s="207"/>
      <c r="G1375" s="207"/>
      <c r="H1375" s="207"/>
      <c r="I1375" s="207"/>
      <c r="J1375" s="207"/>
      <c r="K1375" s="207"/>
      <c r="L1375" s="207"/>
      <c r="M1375" s="207"/>
      <c r="N1375" s="207"/>
      <c r="O1375" s="207"/>
      <c r="P1375" s="207"/>
      <c r="Q1375" s="207"/>
      <c r="R1375" s="207"/>
      <c r="S1375" s="207"/>
      <c r="T1375" s="207"/>
      <c r="U1375" s="207"/>
      <c r="V1375" s="207"/>
      <c r="W1375" s="207"/>
      <c r="X1375" s="204" t="str">
        <f t="shared" si="43"/>
        <v/>
      </c>
      <c r="Y1375" s="204"/>
      <c r="Z1375" s="204"/>
      <c r="AA1375" s="204"/>
      <c r="AB1375" s="204"/>
    </row>
    <row r="1376" spans="1:28" ht="18" customHeight="1" x14ac:dyDescent="0.2">
      <c r="A1376" s="206" t="s">
        <v>65</v>
      </c>
      <c r="B1376" s="206"/>
      <c r="C1376" s="206"/>
      <c r="D1376" s="206"/>
      <c r="E1376" s="206"/>
      <c r="F1376" s="207"/>
      <c r="G1376" s="207"/>
      <c r="H1376" s="207"/>
      <c r="I1376" s="207"/>
      <c r="J1376" s="207"/>
      <c r="K1376" s="207"/>
      <c r="L1376" s="207"/>
      <c r="M1376" s="207"/>
      <c r="N1376" s="207"/>
      <c r="O1376" s="207"/>
      <c r="P1376" s="207"/>
      <c r="Q1376" s="207"/>
      <c r="R1376" s="207"/>
      <c r="S1376" s="207"/>
      <c r="T1376" s="207"/>
      <c r="U1376" s="207"/>
      <c r="V1376" s="207"/>
      <c r="W1376" s="207"/>
      <c r="X1376" s="204" t="str">
        <f t="shared" si="43"/>
        <v/>
      </c>
      <c r="Y1376" s="204"/>
      <c r="Z1376" s="204"/>
      <c r="AA1376" s="204"/>
      <c r="AB1376" s="204"/>
    </row>
    <row r="1377" spans="1:28" ht="18" customHeight="1" x14ac:dyDescent="0.2">
      <c r="A1377" s="203" t="s">
        <v>66</v>
      </c>
      <c r="B1377" s="203"/>
      <c r="C1377" s="203"/>
      <c r="D1377" s="203"/>
      <c r="E1377" s="203"/>
      <c r="F1377" s="203"/>
      <c r="G1377" s="203"/>
      <c r="H1377" s="203"/>
      <c r="I1377" s="203"/>
      <c r="J1377" s="203"/>
      <c r="K1377" s="203"/>
      <c r="L1377" s="203"/>
      <c r="M1377" s="203"/>
      <c r="N1377" s="203"/>
      <c r="O1377" s="203"/>
      <c r="P1377" s="203"/>
      <c r="Q1377" s="203"/>
      <c r="R1377" s="203"/>
      <c r="S1377" s="203"/>
      <c r="T1377" s="203"/>
      <c r="U1377" s="203"/>
      <c r="V1377" s="203"/>
      <c r="W1377" s="203"/>
      <c r="X1377" s="204" t="str">
        <f>IF(SUM(X1365:AB1376)=0,"",SUM(X1365:AB1376))</f>
        <v/>
      </c>
      <c r="Y1377" s="204"/>
      <c r="Z1377" s="204"/>
      <c r="AA1377" s="204"/>
      <c r="AB1377" s="204"/>
    </row>
    <row r="1378" spans="1:28" ht="18" customHeight="1" x14ac:dyDescent="0.2">
      <c r="A1378" s="203" t="s">
        <v>87</v>
      </c>
      <c r="B1378" s="203"/>
      <c r="C1378" s="203"/>
      <c r="D1378" s="203"/>
      <c r="E1378" s="203"/>
      <c r="F1378" s="203"/>
      <c r="G1378" s="203"/>
      <c r="H1378" s="203"/>
      <c r="I1378" s="203"/>
      <c r="J1378" s="203"/>
      <c r="K1378" s="203"/>
      <c r="L1378" s="203"/>
      <c r="M1378" s="203"/>
      <c r="N1378" s="203"/>
      <c r="O1378" s="203"/>
      <c r="P1378" s="203"/>
      <c r="Q1378" s="203"/>
      <c r="R1378" s="203"/>
      <c r="S1378" s="203"/>
      <c r="T1378" s="203"/>
      <c r="U1378" s="203"/>
      <c r="V1378" s="203"/>
      <c r="W1378" s="203"/>
      <c r="X1378" s="204" t="str">
        <f>IFERROR(ROUND(X1377*0.22,2),"")</f>
        <v/>
      </c>
      <c r="Y1378" s="204"/>
      <c r="Z1378" s="204"/>
      <c r="AA1378" s="204"/>
      <c r="AB1378" s="204"/>
    </row>
    <row r="1379" spans="1:28" ht="18" customHeight="1" x14ac:dyDescent="0.2">
      <c r="A1379" s="203" t="s">
        <v>67</v>
      </c>
      <c r="B1379" s="203"/>
      <c r="C1379" s="203"/>
      <c r="D1379" s="203"/>
      <c r="E1379" s="203"/>
      <c r="F1379" s="203"/>
      <c r="G1379" s="203"/>
      <c r="H1379" s="203"/>
      <c r="I1379" s="203"/>
      <c r="J1379" s="203"/>
      <c r="K1379" s="203"/>
      <c r="L1379" s="203"/>
      <c r="M1379" s="203"/>
      <c r="N1379" s="203"/>
      <c r="O1379" s="203"/>
      <c r="P1379" s="203"/>
      <c r="Q1379" s="203"/>
      <c r="R1379" s="203"/>
      <c r="S1379" s="203"/>
      <c r="T1379" s="203"/>
      <c r="U1379" s="203"/>
      <c r="V1379" s="203"/>
      <c r="W1379" s="203"/>
      <c r="X1379" s="204" t="str">
        <f>IFERROR(ROUND(X1377*0.01,2),"")</f>
        <v/>
      </c>
      <c r="Y1379" s="204"/>
      <c r="Z1379" s="204"/>
      <c r="AA1379" s="204"/>
      <c r="AB1379" s="204"/>
    </row>
    <row r="1380" spans="1:28" ht="18" customHeight="1" x14ac:dyDescent="0.2">
      <c r="A1380" s="203" t="s">
        <v>33</v>
      </c>
      <c r="B1380" s="203"/>
      <c r="C1380" s="203"/>
      <c r="D1380" s="203"/>
      <c r="E1380" s="203"/>
      <c r="F1380" s="203"/>
      <c r="G1380" s="203"/>
      <c r="H1380" s="203"/>
      <c r="I1380" s="203"/>
      <c r="J1380" s="203"/>
      <c r="K1380" s="203"/>
      <c r="L1380" s="203"/>
      <c r="M1380" s="203"/>
      <c r="N1380" s="203"/>
      <c r="O1380" s="203"/>
      <c r="P1380" s="203"/>
      <c r="Q1380" s="203"/>
      <c r="R1380" s="203"/>
      <c r="S1380" s="203"/>
      <c r="T1380" s="203"/>
      <c r="U1380" s="203"/>
      <c r="V1380" s="203"/>
      <c r="W1380" s="203"/>
      <c r="X1380" s="204" t="str">
        <f>IF(SUM(X1377:AB1379)=0,"",SUM(X1377:AB1379))</f>
        <v/>
      </c>
      <c r="Y1380" s="204"/>
      <c r="Z1380" s="204"/>
      <c r="AA1380" s="204"/>
      <c r="AB1380" s="204"/>
    </row>
    <row r="1381" spans="1:28" ht="18" customHeight="1" x14ac:dyDescent="0.2">
      <c r="A1381" s="67"/>
      <c r="B1381" s="67"/>
      <c r="C1381" s="67"/>
      <c r="D1381" s="67"/>
      <c r="E1381" s="67"/>
      <c r="F1381" s="67"/>
      <c r="G1381" s="67"/>
      <c r="H1381" s="67"/>
      <c r="I1381" s="67"/>
      <c r="J1381" s="67"/>
      <c r="K1381" s="67"/>
      <c r="L1381" s="67"/>
      <c r="M1381" s="67"/>
      <c r="N1381" s="94"/>
      <c r="O1381" s="89"/>
      <c r="P1381" s="89"/>
      <c r="Q1381" s="89"/>
      <c r="R1381" s="89"/>
      <c r="S1381" s="95"/>
      <c r="T1381" s="95"/>
      <c r="U1381" s="95"/>
      <c r="V1381" s="95"/>
      <c r="W1381" s="95"/>
      <c r="X1381" s="95"/>
      <c r="Y1381" s="95"/>
      <c r="Z1381" s="95"/>
      <c r="AA1381" s="90"/>
      <c r="AB1381" s="90"/>
    </row>
    <row r="1382" spans="1:28" ht="18" customHeight="1" x14ac:dyDescent="0.2">
      <c r="A1382" s="92" t="s">
        <v>71</v>
      </c>
      <c r="B1382" s="82"/>
      <c r="C1382" s="82"/>
      <c r="D1382" s="82"/>
      <c r="E1382" s="82"/>
      <c r="F1382" s="82"/>
      <c r="G1382" s="82"/>
      <c r="H1382" s="82"/>
      <c r="I1382" s="82"/>
      <c r="J1382" s="82"/>
      <c r="K1382" s="82"/>
      <c r="L1382" s="82"/>
      <c r="M1382" s="82"/>
      <c r="N1382" s="82"/>
      <c r="O1382" s="82"/>
      <c r="P1382" s="82"/>
      <c r="R1382" s="82"/>
      <c r="T1382" s="82"/>
      <c r="V1382" s="82"/>
      <c r="W1382" s="82"/>
      <c r="X1382" s="82"/>
      <c r="Y1382" s="82"/>
      <c r="Z1382" s="82"/>
      <c r="AA1382" s="82"/>
      <c r="AB1382" s="93" t="s">
        <v>72</v>
      </c>
    </row>
    <row r="1383" spans="1:28" ht="18" customHeight="1" x14ac:dyDescent="0.2">
      <c r="A1383" s="82"/>
      <c r="B1383" s="82"/>
      <c r="C1383" s="82"/>
      <c r="D1383" s="82"/>
      <c r="E1383" s="82"/>
      <c r="F1383" s="82"/>
      <c r="G1383" s="82"/>
      <c r="H1383" s="82"/>
      <c r="I1383" s="82"/>
      <c r="J1383" s="82"/>
      <c r="K1383" s="82"/>
      <c r="L1383" s="82"/>
      <c r="M1383" s="82"/>
      <c r="N1383" s="82"/>
      <c r="O1383" s="82"/>
      <c r="P1383" s="82"/>
      <c r="Q1383" s="82"/>
      <c r="R1383" s="82"/>
      <c r="T1383" s="82"/>
      <c r="V1383" s="82"/>
      <c r="W1383" s="82"/>
      <c r="X1383" s="82"/>
      <c r="Y1383" s="82"/>
      <c r="Z1383" s="82"/>
      <c r="AA1383" s="82"/>
      <c r="AB1383" s="82"/>
    </row>
    <row r="1384" spans="1:28" ht="18" customHeight="1" x14ac:dyDescent="0.2">
      <c r="A1384" s="208">
        <f>Finanzierungsplan!$N$48</f>
        <v>2027</v>
      </c>
      <c r="B1384" s="208"/>
    </row>
    <row r="1385" spans="1:28" ht="18" customHeight="1" x14ac:dyDescent="0.2">
      <c r="A1385" s="209" t="s">
        <v>48</v>
      </c>
      <c r="B1385" s="209"/>
      <c r="C1385" s="209"/>
      <c r="D1385" s="209"/>
      <c r="E1385" s="209"/>
      <c r="F1385" s="210" t="s">
        <v>81</v>
      </c>
      <c r="G1385" s="210"/>
      <c r="H1385" s="210"/>
      <c r="I1385" s="210"/>
      <c r="J1385" s="210"/>
      <c r="K1385" s="210" t="s">
        <v>69</v>
      </c>
      <c r="L1385" s="210"/>
      <c r="M1385" s="210"/>
      <c r="N1385" s="210"/>
      <c r="O1385" s="210"/>
      <c r="P1385" s="210"/>
      <c r="Q1385" s="210"/>
      <c r="R1385" s="210"/>
      <c r="S1385" s="210" t="s">
        <v>70</v>
      </c>
      <c r="T1385" s="210"/>
      <c r="U1385" s="210"/>
      <c r="V1385" s="210"/>
      <c r="W1385" s="210"/>
      <c r="X1385" s="210" t="s">
        <v>115</v>
      </c>
      <c r="Y1385" s="210"/>
      <c r="Z1385" s="210"/>
      <c r="AA1385" s="210"/>
      <c r="AB1385" s="210"/>
    </row>
    <row r="1386" spans="1:28" ht="18" customHeight="1" x14ac:dyDescent="0.2">
      <c r="A1386" s="209"/>
      <c r="B1386" s="209"/>
      <c r="C1386" s="209"/>
      <c r="D1386" s="209"/>
      <c r="E1386" s="209"/>
      <c r="F1386" s="210"/>
      <c r="G1386" s="210"/>
      <c r="H1386" s="210"/>
      <c r="I1386" s="210"/>
      <c r="J1386" s="210"/>
      <c r="K1386" s="210"/>
      <c r="L1386" s="210"/>
      <c r="M1386" s="210"/>
      <c r="N1386" s="210"/>
      <c r="O1386" s="210"/>
      <c r="P1386" s="210"/>
      <c r="Q1386" s="210"/>
      <c r="R1386" s="210"/>
      <c r="S1386" s="210"/>
      <c r="T1386" s="210"/>
      <c r="U1386" s="210"/>
      <c r="V1386" s="210"/>
      <c r="W1386" s="210"/>
      <c r="X1386" s="210"/>
      <c r="Y1386" s="210"/>
      <c r="Z1386" s="210"/>
      <c r="AA1386" s="210"/>
      <c r="AB1386" s="210"/>
    </row>
    <row r="1387" spans="1:28" ht="18" customHeight="1" x14ac:dyDescent="0.2">
      <c r="A1387" s="206" t="s">
        <v>54</v>
      </c>
      <c r="B1387" s="206"/>
      <c r="C1387" s="206"/>
      <c r="D1387" s="206"/>
      <c r="E1387" s="206"/>
      <c r="F1387" s="207"/>
      <c r="G1387" s="207"/>
      <c r="H1387" s="207"/>
      <c r="I1387" s="207"/>
      <c r="J1387" s="207"/>
      <c r="K1387" s="207"/>
      <c r="L1387" s="207"/>
      <c r="M1387" s="207"/>
      <c r="N1387" s="207"/>
      <c r="O1387" s="207"/>
      <c r="P1387" s="207"/>
      <c r="Q1387" s="207"/>
      <c r="R1387" s="207"/>
      <c r="S1387" s="207"/>
      <c r="T1387" s="207"/>
      <c r="U1387" s="207"/>
      <c r="V1387" s="207"/>
      <c r="W1387" s="207"/>
      <c r="X1387" s="204" t="str">
        <f>IF(OR($M$1353="",$M$1345="",SUM(F1387:W1387)=0),"",IFERROR(ROUND((F1387+K1387+S1387)*$M$1353/$M$1345,2),""))</f>
        <v/>
      </c>
      <c r="Y1387" s="204"/>
      <c r="Z1387" s="204"/>
      <c r="AA1387" s="204"/>
      <c r="AB1387" s="204"/>
    </row>
    <row r="1388" spans="1:28" ht="18" customHeight="1" x14ac:dyDescent="0.2">
      <c r="A1388" s="206" t="s">
        <v>55</v>
      </c>
      <c r="B1388" s="206"/>
      <c r="C1388" s="206"/>
      <c r="D1388" s="206"/>
      <c r="E1388" s="206"/>
      <c r="F1388" s="207"/>
      <c r="G1388" s="207"/>
      <c r="H1388" s="207"/>
      <c r="I1388" s="207"/>
      <c r="J1388" s="207"/>
      <c r="K1388" s="207"/>
      <c r="L1388" s="207"/>
      <c r="M1388" s="207"/>
      <c r="N1388" s="207"/>
      <c r="O1388" s="207"/>
      <c r="P1388" s="207"/>
      <c r="Q1388" s="207"/>
      <c r="R1388" s="207"/>
      <c r="S1388" s="207"/>
      <c r="T1388" s="207"/>
      <c r="U1388" s="207"/>
      <c r="V1388" s="207"/>
      <c r="W1388" s="207"/>
      <c r="X1388" s="204" t="str">
        <f t="shared" ref="X1388:X1398" si="44">IF(OR($M$1353="",$M$1345="",SUM(F1388:W1388)=0),"",IFERROR(ROUND((F1388+K1388+S1388)*$M$1353/$M$1345,2),""))</f>
        <v/>
      </c>
      <c r="Y1388" s="204"/>
      <c r="Z1388" s="204"/>
      <c r="AA1388" s="204"/>
      <c r="AB1388" s="204"/>
    </row>
    <row r="1389" spans="1:28" ht="18" customHeight="1" x14ac:dyDescent="0.2">
      <c r="A1389" s="206" t="s">
        <v>56</v>
      </c>
      <c r="B1389" s="206"/>
      <c r="C1389" s="206"/>
      <c r="D1389" s="206"/>
      <c r="E1389" s="206"/>
      <c r="F1389" s="207"/>
      <c r="G1389" s="207"/>
      <c r="H1389" s="207"/>
      <c r="I1389" s="207"/>
      <c r="J1389" s="207"/>
      <c r="K1389" s="207"/>
      <c r="L1389" s="207"/>
      <c r="M1389" s="207"/>
      <c r="N1389" s="207"/>
      <c r="O1389" s="207"/>
      <c r="P1389" s="207"/>
      <c r="Q1389" s="207"/>
      <c r="R1389" s="207"/>
      <c r="S1389" s="207"/>
      <c r="T1389" s="207"/>
      <c r="U1389" s="207"/>
      <c r="V1389" s="207"/>
      <c r="W1389" s="207"/>
      <c r="X1389" s="204" t="str">
        <f t="shared" si="44"/>
        <v/>
      </c>
      <c r="Y1389" s="204"/>
      <c r="Z1389" s="204"/>
      <c r="AA1389" s="204"/>
      <c r="AB1389" s="204"/>
    </row>
    <row r="1390" spans="1:28" ht="18" customHeight="1" x14ac:dyDescent="0.2">
      <c r="A1390" s="206" t="s">
        <v>57</v>
      </c>
      <c r="B1390" s="206"/>
      <c r="C1390" s="206"/>
      <c r="D1390" s="206"/>
      <c r="E1390" s="206"/>
      <c r="F1390" s="207"/>
      <c r="G1390" s="207"/>
      <c r="H1390" s="207"/>
      <c r="I1390" s="207"/>
      <c r="J1390" s="207"/>
      <c r="K1390" s="207"/>
      <c r="L1390" s="207"/>
      <c r="M1390" s="207"/>
      <c r="N1390" s="207"/>
      <c r="O1390" s="207"/>
      <c r="P1390" s="207"/>
      <c r="Q1390" s="207"/>
      <c r="R1390" s="207"/>
      <c r="S1390" s="207"/>
      <c r="T1390" s="207"/>
      <c r="U1390" s="207"/>
      <c r="V1390" s="207"/>
      <c r="W1390" s="207"/>
      <c r="X1390" s="204" t="str">
        <f t="shared" si="44"/>
        <v/>
      </c>
      <c r="Y1390" s="204"/>
      <c r="Z1390" s="204"/>
      <c r="AA1390" s="204"/>
      <c r="AB1390" s="204"/>
    </row>
    <row r="1391" spans="1:28" ht="18" customHeight="1" x14ac:dyDescent="0.2">
      <c r="A1391" s="206" t="s">
        <v>58</v>
      </c>
      <c r="B1391" s="206"/>
      <c r="C1391" s="206"/>
      <c r="D1391" s="206"/>
      <c r="E1391" s="206"/>
      <c r="F1391" s="207"/>
      <c r="G1391" s="207"/>
      <c r="H1391" s="207"/>
      <c r="I1391" s="207"/>
      <c r="J1391" s="207"/>
      <c r="K1391" s="207"/>
      <c r="L1391" s="207"/>
      <c r="M1391" s="207"/>
      <c r="N1391" s="207"/>
      <c r="O1391" s="207"/>
      <c r="P1391" s="207"/>
      <c r="Q1391" s="207"/>
      <c r="R1391" s="207"/>
      <c r="S1391" s="207"/>
      <c r="T1391" s="207"/>
      <c r="U1391" s="207"/>
      <c r="V1391" s="207"/>
      <c r="W1391" s="207"/>
      <c r="X1391" s="204" t="str">
        <f t="shared" si="44"/>
        <v/>
      </c>
      <c r="Y1391" s="204"/>
      <c r="Z1391" s="204"/>
      <c r="AA1391" s="204"/>
      <c r="AB1391" s="204"/>
    </row>
    <row r="1392" spans="1:28" ht="18" customHeight="1" x14ac:dyDescent="0.2">
      <c r="A1392" s="206" t="s">
        <v>59</v>
      </c>
      <c r="B1392" s="206"/>
      <c r="C1392" s="206"/>
      <c r="D1392" s="206"/>
      <c r="E1392" s="206"/>
      <c r="F1392" s="207"/>
      <c r="G1392" s="207"/>
      <c r="H1392" s="207"/>
      <c r="I1392" s="207"/>
      <c r="J1392" s="207"/>
      <c r="K1392" s="207"/>
      <c r="L1392" s="207"/>
      <c r="M1392" s="207"/>
      <c r="N1392" s="207"/>
      <c r="O1392" s="207"/>
      <c r="P1392" s="207"/>
      <c r="Q1392" s="207"/>
      <c r="R1392" s="207"/>
      <c r="S1392" s="207"/>
      <c r="T1392" s="207"/>
      <c r="U1392" s="207"/>
      <c r="V1392" s="207"/>
      <c r="W1392" s="207"/>
      <c r="X1392" s="204" t="str">
        <f t="shared" si="44"/>
        <v/>
      </c>
      <c r="Y1392" s="204"/>
      <c r="Z1392" s="204"/>
      <c r="AA1392" s="204"/>
      <c r="AB1392" s="204"/>
    </row>
    <row r="1393" spans="1:28" ht="18" customHeight="1" x14ac:dyDescent="0.2">
      <c r="A1393" s="206" t="s">
        <v>60</v>
      </c>
      <c r="B1393" s="206"/>
      <c r="C1393" s="206"/>
      <c r="D1393" s="206"/>
      <c r="E1393" s="206"/>
      <c r="F1393" s="207"/>
      <c r="G1393" s="207"/>
      <c r="H1393" s="207"/>
      <c r="I1393" s="207"/>
      <c r="J1393" s="207"/>
      <c r="K1393" s="207"/>
      <c r="L1393" s="207"/>
      <c r="M1393" s="207"/>
      <c r="N1393" s="207"/>
      <c r="O1393" s="207"/>
      <c r="P1393" s="207"/>
      <c r="Q1393" s="207"/>
      <c r="R1393" s="207"/>
      <c r="S1393" s="207"/>
      <c r="T1393" s="207"/>
      <c r="U1393" s="207"/>
      <c r="V1393" s="207"/>
      <c r="W1393" s="207"/>
      <c r="X1393" s="204" t="str">
        <f t="shared" si="44"/>
        <v/>
      </c>
      <c r="Y1393" s="204"/>
      <c r="Z1393" s="204"/>
      <c r="AA1393" s="204"/>
      <c r="AB1393" s="204"/>
    </row>
    <row r="1394" spans="1:28" ht="18" customHeight="1" x14ac:dyDescent="0.2">
      <c r="A1394" s="206" t="s">
        <v>61</v>
      </c>
      <c r="B1394" s="206"/>
      <c r="C1394" s="206"/>
      <c r="D1394" s="206"/>
      <c r="E1394" s="206"/>
      <c r="F1394" s="207"/>
      <c r="G1394" s="207"/>
      <c r="H1394" s="207"/>
      <c r="I1394" s="207"/>
      <c r="J1394" s="207"/>
      <c r="K1394" s="207"/>
      <c r="L1394" s="207"/>
      <c r="M1394" s="207"/>
      <c r="N1394" s="207"/>
      <c r="O1394" s="207"/>
      <c r="P1394" s="207"/>
      <c r="Q1394" s="207"/>
      <c r="R1394" s="207"/>
      <c r="S1394" s="207"/>
      <c r="T1394" s="207"/>
      <c r="U1394" s="207"/>
      <c r="V1394" s="207"/>
      <c r="W1394" s="207"/>
      <c r="X1394" s="204" t="str">
        <f t="shared" si="44"/>
        <v/>
      </c>
      <c r="Y1394" s="204"/>
      <c r="Z1394" s="204"/>
      <c r="AA1394" s="204"/>
      <c r="AB1394" s="204"/>
    </row>
    <row r="1395" spans="1:28" ht="18" customHeight="1" x14ac:dyDescent="0.2">
      <c r="A1395" s="206" t="s">
        <v>62</v>
      </c>
      <c r="B1395" s="206"/>
      <c r="C1395" s="206"/>
      <c r="D1395" s="206"/>
      <c r="E1395" s="206"/>
      <c r="F1395" s="207"/>
      <c r="G1395" s="207"/>
      <c r="H1395" s="207"/>
      <c r="I1395" s="207"/>
      <c r="J1395" s="207"/>
      <c r="K1395" s="207"/>
      <c r="L1395" s="207"/>
      <c r="M1395" s="207"/>
      <c r="N1395" s="207"/>
      <c r="O1395" s="207"/>
      <c r="P1395" s="207"/>
      <c r="Q1395" s="207"/>
      <c r="R1395" s="207"/>
      <c r="S1395" s="207"/>
      <c r="T1395" s="207"/>
      <c r="U1395" s="207"/>
      <c r="V1395" s="207"/>
      <c r="W1395" s="207"/>
      <c r="X1395" s="204" t="str">
        <f t="shared" si="44"/>
        <v/>
      </c>
      <c r="Y1395" s="204"/>
      <c r="Z1395" s="204"/>
      <c r="AA1395" s="204"/>
      <c r="AB1395" s="204"/>
    </row>
    <row r="1396" spans="1:28" ht="18" customHeight="1" x14ac:dyDescent="0.2">
      <c r="A1396" s="206" t="s">
        <v>63</v>
      </c>
      <c r="B1396" s="206"/>
      <c r="C1396" s="206"/>
      <c r="D1396" s="206"/>
      <c r="E1396" s="206"/>
      <c r="F1396" s="207"/>
      <c r="G1396" s="207"/>
      <c r="H1396" s="207"/>
      <c r="I1396" s="207"/>
      <c r="J1396" s="207"/>
      <c r="K1396" s="207"/>
      <c r="L1396" s="207"/>
      <c r="M1396" s="207"/>
      <c r="N1396" s="207"/>
      <c r="O1396" s="207"/>
      <c r="P1396" s="207"/>
      <c r="Q1396" s="207"/>
      <c r="R1396" s="207"/>
      <c r="S1396" s="207"/>
      <c r="T1396" s="207"/>
      <c r="U1396" s="207"/>
      <c r="V1396" s="207"/>
      <c r="W1396" s="207"/>
      <c r="X1396" s="204" t="str">
        <f t="shared" si="44"/>
        <v/>
      </c>
      <c r="Y1396" s="204"/>
      <c r="Z1396" s="204"/>
      <c r="AA1396" s="204"/>
      <c r="AB1396" s="204"/>
    </row>
    <row r="1397" spans="1:28" ht="18" customHeight="1" x14ac:dyDescent="0.2">
      <c r="A1397" s="206" t="s">
        <v>64</v>
      </c>
      <c r="B1397" s="206"/>
      <c r="C1397" s="206"/>
      <c r="D1397" s="206"/>
      <c r="E1397" s="206"/>
      <c r="F1397" s="207"/>
      <c r="G1397" s="207"/>
      <c r="H1397" s="207"/>
      <c r="I1397" s="207"/>
      <c r="J1397" s="207"/>
      <c r="K1397" s="207"/>
      <c r="L1397" s="207"/>
      <c r="M1397" s="207"/>
      <c r="N1397" s="207"/>
      <c r="O1397" s="207"/>
      <c r="P1397" s="207"/>
      <c r="Q1397" s="207"/>
      <c r="R1397" s="207"/>
      <c r="S1397" s="207"/>
      <c r="T1397" s="207"/>
      <c r="U1397" s="207"/>
      <c r="V1397" s="207"/>
      <c r="W1397" s="207"/>
      <c r="X1397" s="204" t="str">
        <f t="shared" si="44"/>
        <v/>
      </c>
      <c r="Y1397" s="204"/>
      <c r="Z1397" s="204"/>
      <c r="AA1397" s="204"/>
      <c r="AB1397" s="204"/>
    </row>
    <row r="1398" spans="1:28" ht="18" customHeight="1" x14ac:dyDescent="0.2">
      <c r="A1398" s="206" t="s">
        <v>65</v>
      </c>
      <c r="B1398" s="206"/>
      <c r="C1398" s="206"/>
      <c r="D1398" s="206"/>
      <c r="E1398" s="206"/>
      <c r="F1398" s="207"/>
      <c r="G1398" s="207"/>
      <c r="H1398" s="207"/>
      <c r="I1398" s="207"/>
      <c r="J1398" s="207"/>
      <c r="K1398" s="207"/>
      <c r="L1398" s="207"/>
      <c r="M1398" s="207"/>
      <c r="N1398" s="207"/>
      <c r="O1398" s="207"/>
      <c r="P1398" s="207"/>
      <c r="Q1398" s="207"/>
      <c r="R1398" s="207"/>
      <c r="S1398" s="207"/>
      <c r="T1398" s="207"/>
      <c r="U1398" s="207"/>
      <c r="V1398" s="207"/>
      <c r="W1398" s="207"/>
      <c r="X1398" s="204" t="str">
        <f t="shared" si="44"/>
        <v/>
      </c>
      <c r="Y1398" s="204"/>
      <c r="Z1398" s="204"/>
      <c r="AA1398" s="204"/>
      <c r="AB1398" s="204"/>
    </row>
    <row r="1399" spans="1:28" ht="18" customHeight="1" x14ac:dyDescent="0.2">
      <c r="A1399" s="203" t="s">
        <v>66</v>
      </c>
      <c r="B1399" s="203"/>
      <c r="C1399" s="203"/>
      <c r="D1399" s="203"/>
      <c r="E1399" s="203"/>
      <c r="F1399" s="203"/>
      <c r="G1399" s="203"/>
      <c r="H1399" s="203"/>
      <c r="I1399" s="203"/>
      <c r="J1399" s="203"/>
      <c r="K1399" s="203"/>
      <c r="L1399" s="203"/>
      <c r="M1399" s="203"/>
      <c r="N1399" s="203"/>
      <c r="O1399" s="203"/>
      <c r="P1399" s="203"/>
      <c r="Q1399" s="203"/>
      <c r="R1399" s="203"/>
      <c r="S1399" s="203"/>
      <c r="T1399" s="203"/>
      <c r="U1399" s="203"/>
      <c r="V1399" s="203"/>
      <c r="W1399" s="203"/>
      <c r="X1399" s="204" t="str">
        <f>IF(SUM(X1387:AB1398)=0,"",SUM(X1387:AB1398))</f>
        <v/>
      </c>
      <c r="Y1399" s="204"/>
      <c r="Z1399" s="204"/>
      <c r="AA1399" s="204"/>
      <c r="AB1399" s="204"/>
    </row>
    <row r="1400" spans="1:28" ht="18" customHeight="1" x14ac:dyDescent="0.2">
      <c r="A1400" s="203" t="s">
        <v>87</v>
      </c>
      <c r="B1400" s="203"/>
      <c r="C1400" s="203"/>
      <c r="D1400" s="203"/>
      <c r="E1400" s="203"/>
      <c r="F1400" s="203"/>
      <c r="G1400" s="203"/>
      <c r="H1400" s="203"/>
      <c r="I1400" s="203"/>
      <c r="J1400" s="203"/>
      <c r="K1400" s="203"/>
      <c r="L1400" s="203"/>
      <c r="M1400" s="203"/>
      <c r="N1400" s="203"/>
      <c r="O1400" s="203"/>
      <c r="P1400" s="203"/>
      <c r="Q1400" s="203"/>
      <c r="R1400" s="203"/>
      <c r="S1400" s="203"/>
      <c r="T1400" s="203"/>
      <c r="U1400" s="203"/>
      <c r="V1400" s="203"/>
      <c r="W1400" s="203"/>
      <c r="X1400" s="204" t="str">
        <f>IFERROR(ROUND(X1399*0.22,2),"")</f>
        <v/>
      </c>
      <c r="Y1400" s="204"/>
      <c r="Z1400" s="204"/>
      <c r="AA1400" s="204"/>
      <c r="AB1400" s="204"/>
    </row>
    <row r="1401" spans="1:28" ht="18" customHeight="1" x14ac:dyDescent="0.2">
      <c r="A1401" s="203" t="s">
        <v>67</v>
      </c>
      <c r="B1401" s="203"/>
      <c r="C1401" s="203"/>
      <c r="D1401" s="203"/>
      <c r="E1401" s="203"/>
      <c r="F1401" s="203"/>
      <c r="G1401" s="203"/>
      <c r="H1401" s="203"/>
      <c r="I1401" s="203"/>
      <c r="J1401" s="203"/>
      <c r="K1401" s="203"/>
      <c r="L1401" s="203"/>
      <c r="M1401" s="203"/>
      <c r="N1401" s="203"/>
      <c r="O1401" s="203"/>
      <c r="P1401" s="203"/>
      <c r="Q1401" s="203"/>
      <c r="R1401" s="203"/>
      <c r="S1401" s="203"/>
      <c r="T1401" s="203"/>
      <c r="U1401" s="203"/>
      <c r="V1401" s="203"/>
      <c r="W1401" s="203"/>
      <c r="X1401" s="204" t="str">
        <f>IFERROR(ROUND(X1399*0.01,2),"")</f>
        <v/>
      </c>
      <c r="Y1401" s="204"/>
      <c r="Z1401" s="204"/>
      <c r="AA1401" s="204"/>
      <c r="AB1401" s="204"/>
    </row>
    <row r="1402" spans="1:28" ht="18" customHeight="1" x14ac:dyDescent="0.2">
      <c r="A1402" s="203" t="s">
        <v>33</v>
      </c>
      <c r="B1402" s="203"/>
      <c r="C1402" s="203"/>
      <c r="D1402" s="203"/>
      <c r="E1402" s="203"/>
      <c r="F1402" s="203"/>
      <c r="G1402" s="203"/>
      <c r="H1402" s="203"/>
      <c r="I1402" s="203"/>
      <c r="J1402" s="203"/>
      <c r="K1402" s="203"/>
      <c r="L1402" s="203"/>
      <c r="M1402" s="203"/>
      <c r="N1402" s="203"/>
      <c r="O1402" s="203"/>
      <c r="P1402" s="203"/>
      <c r="Q1402" s="203"/>
      <c r="R1402" s="203"/>
      <c r="S1402" s="203"/>
      <c r="T1402" s="203"/>
      <c r="U1402" s="203"/>
      <c r="V1402" s="203"/>
      <c r="W1402" s="203"/>
      <c r="X1402" s="204" t="str">
        <f>IF(SUM(X1399:AB1401)=0,"",SUM(X1399:AB1401))</f>
        <v/>
      </c>
      <c r="Y1402" s="204"/>
      <c r="Z1402" s="204"/>
      <c r="AA1402" s="204"/>
      <c r="AB1402" s="204"/>
    </row>
    <row r="1403" spans="1:28" ht="18" customHeight="1" x14ac:dyDescent="0.2">
      <c r="A1403" s="67"/>
      <c r="B1403" s="67"/>
      <c r="C1403" s="67"/>
      <c r="D1403" s="67"/>
      <c r="E1403" s="67"/>
      <c r="F1403" s="67"/>
      <c r="G1403" s="67"/>
      <c r="H1403" s="67"/>
      <c r="I1403" s="67"/>
      <c r="J1403" s="67"/>
      <c r="K1403" s="67"/>
      <c r="L1403" s="67"/>
      <c r="M1403" s="67"/>
      <c r="N1403" s="94"/>
      <c r="O1403" s="89"/>
      <c r="P1403" s="89"/>
      <c r="Q1403" s="89"/>
      <c r="R1403" s="89"/>
      <c r="S1403" s="95"/>
      <c r="T1403" s="95"/>
      <c r="U1403" s="95"/>
      <c r="V1403" s="95"/>
      <c r="W1403" s="95"/>
      <c r="X1403" s="95"/>
      <c r="Y1403" s="95"/>
      <c r="Z1403" s="95"/>
      <c r="AA1403" s="90"/>
      <c r="AB1403" s="90"/>
    </row>
    <row r="1404" spans="1:28" ht="18" customHeight="1" x14ac:dyDescent="0.2">
      <c r="A1404" s="92" t="s">
        <v>71</v>
      </c>
      <c r="B1404" s="82"/>
      <c r="C1404" s="82"/>
      <c r="D1404" s="82"/>
      <c r="E1404" s="82"/>
      <c r="F1404" s="82"/>
      <c r="G1404" s="82"/>
      <c r="H1404" s="82"/>
      <c r="I1404" s="82"/>
      <c r="J1404" s="82"/>
      <c r="K1404" s="82"/>
      <c r="L1404" s="82"/>
      <c r="M1404" s="82"/>
      <c r="N1404" s="82"/>
      <c r="O1404" s="82"/>
      <c r="P1404" s="82"/>
      <c r="R1404" s="82"/>
      <c r="T1404" s="82"/>
      <c r="V1404" s="82"/>
      <c r="W1404" s="82"/>
      <c r="X1404" s="82"/>
      <c r="Y1404" s="82"/>
      <c r="Z1404" s="82"/>
      <c r="AA1404" s="82"/>
      <c r="AB1404" s="93" t="s">
        <v>72</v>
      </c>
    </row>
    <row r="1405" spans="1:28" ht="18" customHeight="1" x14ac:dyDescent="0.2">
      <c r="A1405" s="82"/>
      <c r="B1405" s="82"/>
      <c r="C1405" s="82"/>
      <c r="D1405" s="82"/>
      <c r="E1405" s="82"/>
      <c r="F1405" s="82"/>
      <c r="G1405" s="82"/>
      <c r="H1405" s="82"/>
      <c r="I1405" s="82"/>
      <c r="J1405" s="82"/>
      <c r="K1405" s="82"/>
      <c r="L1405" s="82"/>
      <c r="M1405" s="82"/>
      <c r="N1405" s="82"/>
      <c r="O1405" s="82"/>
      <c r="P1405" s="82"/>
      <c r="Q1405" s="82"/>
      <c r="R1405" s="82"/>
      <c r="T1405" s="82"/>
      <c r="V1405" s="82"/>
      <c r="W1405" s="82"/>
      <c r="X1405" s="82"/>
      <c r="Y1405" s="82"/>
      <c r="Z1405" s="82"/>
      <c r="AA1405" s="82"/>
      <c r="AB1405" s="82"/>
    </row>
    <row r="1406" spans="1:28" ht="18" customHeight="1" x14ac:dyDescent="0.2">
      <c r="A1406" s="208">
        <f>Finanzierungsplan!$S$48</f>
        <v>2028</v>
      </c>
      <c r="B1406" s="208"/>
    </row>
    <row r="1407" spans="1:28" ht="18" customHeight="1" x14ac:dyDescent="0.2">
      <c r="A1407" s="209" t="s">
        <v>48</v>
      </c>
      <c r="B1407" s="209"/>
      <c r="C1407" s="209"/>
      <c r="D1407" s="209"/>
      <c r="E1407" s="209"/>
      <c r="F1407" s="210" t="s">
        <v>82</v>
      </c>
      <c r="G1407" s="210"/>
      <c r="H1407" s="210"/>
      <c r="I1407" s="210"/>
      <c r="J1407" s="210"/>
      <c r="K1407" s="210" t="s">
        <v>73</v>
      </c>
      <c r="L1407" s="210"/>
      <c r="M1407" s="210"/>
      <c r="N1407" s="210"/>
      <c r="O1407" s="210"/>
      <c r="P1407" s="210"/>
      <c r="Q1407" s="210"/>
      <c r="R1407" s="210"/>
      <c r="S1407" s="210" t="s">
        <v>74</v>
      </c>
      <c r="T1407" s="210"/>
      <c r="U1407" s="210"/>
      <c r="V1407" s="210"/>
      <c r="W1407" s="210"/>
      <c r="X1407" s="210" t="s">
        <v>115</v>
      </c>
      <c r="Y1407" s="210"/>
      <c r="Z1407" s="210"/>
      <c r="AA1407" s="210"/>
      <c r="AB1407" s="210"/>
    </row>
    <row r="1408" spans="1:28" ht="18" customHeight="1" x14ac:dyDescent="0.2">
      <c r="A1408" s="209"/>
      <c r="B1408" s="209"/>
      <c r="C1408" s="209"/>
      <c r="D1408" s="209"/>
      <c r="E1408" s="209"/>
      <c r="F1408" s="210"/>
      <c r="G1408" s="210"/>
      <c r="H1408" s="210"/>
      <c r="I1408" s="210"/>
      <c r="J1408" s="210"/>
      <c r="K1408" s="210"/>
      <c r="L1408" s="210"/>
      <c r="M1408" s="210"/>
      <c r="N1408" s="210"/>
      <c r="O1408" s="210"/>
      <c r="P1408" s="210"/>
      <c r="Q1408" s="210"/>
      <c r="R1408" s="210"/>
      <c r="S1408" s="210"/>
      <c r="T1408" s="210"/>
      <c r="U1408" s="210"/>
      <c r="V1408" s="210"/>
      <c r="W1408" s="210"/>
      <c r="X1408" s="210"/>
      <c r="Y1408" s="210"/>
      <c r="Z1408" s="210"/>
      <c r="AA1408" s="210"/>
      <c r="AB1408" s="210"/>
    </row>
    <row r="1409" spans="1:28" ht="18" customHeight="1" x14ac:dyDescent="0.2">
      <c r="A1409" s="206" t="s">
        <v>54</v>
      </c>
      <c r="B1409" s="206"/>
      <c r="C1409" s="206"/>
      <c r="D1409" s="206"/>
      <c r="E1409" s="206"/>
      <c r="F1409" s="207"/>
      <c r="G1409" s="207"/>
      <c r="H1409" s="207"/>
      <c r="I1409" s="207"/>
      <c r="J1409" s="207"/>
      <c r="K1409" s="207"/>
      <c r="L1409" s="207"/>
      <c r="M1409" s="207"/>
      <c r="N1409" s="207"/>
      <c r="O1409" s="207"/>
      <c r="P1409" s="207"/>
      <c r="Q1409" s="207"/>
      <c r="R1409" s="207"/>
      <c r="S1409" s="207"/>
      <c r="T1409" s="207"/>
      <c r="U1409" s="207"/>
      <c r="V1409" s="207"/>
      <c r="W1409" s="207"/>
      <c r="X1409" s="204" t="str">
        <f>IF(OR($M$1353="",$M$1345="",SUM(F1409:W1409)=0),"",IFERROR(ROUND((F1409+K1409+S1409)*$M$1353/$M$1345,2),""))</f>
        <v/>
      </c>
      <c r="Y1409" s="204"/>
      <c r="Z1409" s="204"/>
      <c r="AA1409" s="204"/>
      <c r="AB1409" s="204"/>
    </row>
    <row r="1410" spans="1:28" ht="18" customHeight="1" x14ac:dyDescent="0.2">
      <c r="A1410" s="206" t="s">
        <v>55</v>
      </c>
      <c r="B1410" s="206"/>
      <c r="C1410" s="206"/>
      <c r="D1410" s="206"/>
      <c r="E1410" s="206"/>
      <c r="F1410" s="207"/>
      <c r="G1410" s="207"/>
      <c r="H1410" s="207"/>
      <c r="I1410" s="207"/>
      <c r="J1410" s="207"/>
      <c r="K1410" s="207"/>
      <c r="L1410" s="207"/>
      <c r="M1410" s="207"/>
      <c r="N1410" s="207"/>
      <c r="O1410" s="207"/>
      <c r="P1410" s="207"/>
      <c r="Q1410" s="207"/>
      <c r="R1410" s="207"/>
      <c r="S1410" s="207"/>
      <c r="T1410" s="207"/>
      <c r="U1410" s="207"/>
      <c r="V1410" s="207"/>
      <c r="W1410" s="207"/>
      <c r="X1410" s="204" t="str">
        <f t="shared" ref="X1410:X1420" si="45">IF(OR($M$1353="",$M$1345="",SUM(F1410:W1410)=0),"",IFERROR(ROUND((F1410+K1410+S1410)*$M$1353/$M$1345,2),""))</f>
        <v/>
      </c>
      <c r="Y1410" s="204"/>
      <c r="Z1410" s="204"/>
      <c r="AA1410" s="204"/>
      <c r="AB1410" s="204"/>
    </row>
    <row r="1411" spans="1:28" ht="18" customHeight="1" x14ac:dyDescent="0.2">
      <c r="A1411" s="206" t="s">
        <v>56</v>
      </c>
      <c r="B1411" s="206"/>
      <c r="C1411" s="206"/>
      <c r="D1411" s="206"/>
      <c r="E1411" s="206"/>
      <c r="F1411" s="207"/>
      <c r="G1411" s="207"/>
      <c r="H1411" s="207"/>
      <c r="I1411" s="207"/>
      <c r="J1411" s="207"/>
      <c r="K1411" s="207"/>
      <c r="L1411" s="207"/>
      <c r="M1411" s="207"/>
      <c r="N1411" s="207"/>
      <c r="O1411" s="207"/>
      <c r="P1411" s="207"/>
      <c r="Q1411" s="207"/>
      <c r="R1411" s="207"/>
      <c r="S1411" s="207"/>
      <c r="T1411" s="207"/>
      <c r="U1411" s="207"/>
      <c r="V1411" s="207"/>
      <c r="W1411" s="207"/>
      <c r="X1411" s="204" t="str">
        <f t="shared" si="45"/>
        <v/>
      </c>
      <c r="Y1411" s="204"/>
      <c r="Z1411" s="204"/>
      <c r="AA1411" s="204"/>
      <c r="AB1411" s="204"/>
    </row>
    <row r="1412" spans="1:28" ht="18" customHeight="1" x14ac:dyDescent="0.2">
      <c r="A1412" s="206" t="s">
        <v>57</v>
      </c>
      <c r="B1412" s="206"/>
      <c r="C1412" s="206"/>
      <c r="D1412" s="206"/>
      <c r="E1412" s="206"/>
      <c r="F1412" s="207"/>
      <c r="G1412" s="207"/>
      <c r="H1412" s="207"/>
      <c r="I1412" s="207"/>
      <c r="J1412" s="207"/>
      <c r="K1412" s="207"/>
      <c r="L1412" s="207"/>
      <c r="M1412" s="207"/>
      <c r="N1412" s="207"/>
      <c r="O1412" s="207"/>
      <c r="P1412" s="207"/>
      <c r="Q1412" s="207"/>
      <c r="R1412" s="207"/>
      <c r="S1412" s="207"/>
      <c r="T1412" s="207"/>
      <c r="U1412" s="207"/>
      <c r="V1412" s="207"/>
      <c r="W1412" s="207"/>
      <c r="X1412" s="204" t="str">
        <f t="shared" si="45"/>
        <v/>
      </c>
      <c r="Y1412" s="204"/>
      <c r="Z1412" s="204"/>
      <c r="AA1412" s="204"/>
      <c r="AB1412" s="204"/>
    </row>
    <row r="1413" spans="1:28" ht="18" customHeight="1" x14ac:dyDescent="0.2">
      <c r="A1413" s="206" t="s">
        <v>58</v>
      </c>
      <c r="B1413" s="206"/>
      <c r="C1413" s="206"/>
      <c r="D1413" s="206"/>
      <c r="E1413" s="206"/>
      <c r="F1413" s="207"/>
      <c r="G1413" s="207"/>
      <c r="H1413" s="207"/>
      <c r="I1413" s="207"/>
      <c r="J1413" s="207"/>
      <c r="K1413" s="207"/>
      <c r="L1413" s="207"/>
      <c r="M1413" s="207"/>
      <c r="N1413" s="207"/>
      <c r="O1413" s="207"/>
      <c r="P1413" s="207"/>
      <c r="Q1413" s="207"/>
      <c r="R1413" s="207"/>
      <c r="S1413" s="207"/>
      <c r="T1413" s="207"/>
      <c r="U1413" s="207"/>
      <c r="V1413" s="207"/>
      <c r="W1413" s="207"/>
      <c r="X1413" s="204" t="str">
        <f t="shared" si="45"/>
        <v/>
      </c>
      <c r="Y1413" s="204"/>
      <c r="Z1413" s="204"/>
      <c r="AA1413" s="204"/>
      <c r="AB1413" s="204"/>
    </row>
    <row r="1414" spans="1:28" ht="18" customHeight="1" x14ac:dyDescent="0.2">
      <c r="A1414" s="206" t="s">
        <v>59</v>
      </c>
      <c r="B1414" s="206"/>
      <c r="C1414" s="206"/>
      <c r="D1414" s="206"/>
      <c r="E1414" s="206"/>
      <c r="F1414" s="207"/>
      <c r="G1414" s="207"/>
      <c r="H1414" s="207"/>
      <c r="I1414" s="207"/>
      <c r="J1414" s="207"/>
      <c r="K1414" s="207"/>
      <c r="L1414" s="207"/>
      <c r="M1414" s="207"/>
      <c r="N1414" s="207"/>
      <c r="O1414" s="207"/>
      <c r="P1414" s="207"/>
      <c r="Q1414" s="207"/>
      <c r="R1414" s="207"/>
      <c r="S1414" s="207"/>
      <c r="T1414" s="207"/>
      <c r="U1414" s="207"/>
      <c r="V1414" s="207"/>
      <c r="W1414" s="207"/>
      <c r="X1414" s="204" t="str">
        <f t="shared" si="45"/>
        <v/>
      </c>
      <c r="Y1414" s="204"/>
      <c r="Z1414" s="204"/>
      <c r="AA1414" s="204"/>
      <c r="AB1414" s="204"/>
    </row>
    <row r="1415" spans="1:28" ht="18" customHeight="1" x14ac:dyDescent="0.2">
      <c r="A1415" s="206" t="s">
        <v>60</v>
      </c>
      <c r="B1415" s="206"/>
      <c r="C1415" s="206"/>
      <c r="D1415" s="206"/>
      <c r="E1415" s="206"/>
      <c r="F1415" s="207"/>
      <c r="G1415" s="207"/>
      <c r="H1415" s="207"/>
      <c r="I1415" s="207"/>
      <c r="J1415" s="207"/>
      <c r="K1415" s="207"/>
      <c r="L1415" s="207"/>
      <c r="M1415" s="207"/>
      <c r="N1415" s="207"/>
      <c r="O1415" s="207"/>
      <c r="P1415" s="207"/>
      <c r="Q1415" s="207"/>
      <c r="R1415" s="207"/>
      <c r="S1415" s="207"/>
      <c r="T1415" s="207"/>
      <c r="U1415" s="207"/>
      <c r="V1415" s="207"/>
      <c r="W1415" s="207"/>
      <c r="X1415" s="204" t="str">
        <f t="shared" si="45"/>
        <v/>
      </c>
      <c r="Y1415" s="204"/>
      <c r="Z1415" s="204"/>
      <c r="AA1415" s="204"/>
      <c r="AB1415" s="204"/>
    </row>
    <row r="1416" spans="1:28" ht="18" customHeight="1" x14ac:dyDescent="0.2">
      <c r="A1416" s="206" t="s">
        <v>61</v>
      </c>
      <c r="B1416" s="206"/>
      <c r="C1416" s="206"/>
      <c r="D1416" s="206"/>
      <c r="E1416" s="206"/>
      <c r="F1416" s="207"/>
      <c r="G1416" s="207"/>
      <c r="H1416" s="207"/>
      <c r="I1416" s="207"/>
      <c r="J1416" s="207"/>
      <c r="K1416" s="207"/>
      <c r="L1416" s="207"/>
      <c r="M1416" s="207"/>
      <c r="N1416" s="207"/>
      <c r="O1416" s="207"/>
      <c r="P1416" s="207"/>
      <c r="Q1416" s="207"/>
      <c r="R1416" s="207"/>
      <c r="S1416" s="207"/>
      <c r="T1416" s="207"/>
      <c r="U1416" s="207"/>
      <c r="V1416" s="207"/>
      <c r="W1416" s="207"/>
      <c r="X1416" s="204" t="str">
        <f t="shared" si="45"/>
        <v/>
      </c>
      <c r="Y1416" s="204"/>
      <c r="Z1416" s="204"/>
      <c r="AA1416" s="204"/>
      <c r="AB1416" s="204"/>
    </row>
    <row r="1417" spans="1:28" ht="18" customHeight="1" x14ac:dyDescent="0.2">
      <c r="A1417" s="206" t="s">
        <v>62</v>
      </c>
      <c r="B1417" s="206"/>
      <c r="C1417" s="206"/>
      <c r="D1417" s="206"/>
      <c r="E1417" s="206"/>
      <c r="F1417" s="207"/>
      <c r="G1417" s="207"/>
      <c r="H1417" s="207"/>
      <c r="I1417" s="207"/>
      <c r="J1417" s="207"/>
      <c r="K1417" s="207"/>
      <c r="L1417" s="207"/>
      <c r="M1417" s="207"/>
      <c r="N1417" s="207"/>
      <c r="O1417" s="207"/>
      <c r="P1417" s="207"/>
      <c r="Q1417" s="207"/>
      <c r="R1417" s="207"/>
      <c r="S1417" s="207"/>
      <c r="T1417" s="207"/>
      <c r="U1417" s="207"/>
      <c r="V1417" s="207"/>
      <c r="W1417" s="207"/>
      <c r="X1417" s="204" t="str">
        <f t="shared" si="45"/>
        <v/>
      </c>
      <c r="Y1417" s="204"/>
      <c r="Z1417" s="204"/>
      <c r="AA1417" s="204"/>
      <c r="AB1417" s="204"/>
    </row>
    <row r="1418" spans="1:28" ht="18" customHeight="1" x14ac:dyDescent="0.2">
      <c r="A1418" s="206" t="s">
        <v>63</v>
      </c>
      <c r="B1418" s="206"/>
      <c r="C1418" s="206"/>
      <c r="D1418" s="206"/>
      <c r="E1418" s="206"/>
      <c r="F1418" s="207"/>
      <c r="G1418" s="207"/>
      <c r="H1418" s="207"/>
      <c r="I1418" s="207"/>
      <c r="J1418" s="207"/>
      <c r="K1418" s="207"/>
      <c r="L1418" s="207"/>
      <c r="M1418" s="207"/>
      <c r="N1418" s="207"/>
      <c r="O1418" s="207"/>
      <c r="P1418" s="207"/>
      <c r="Q1418" s="207"/>
      <c r="R1418" s="207"/>
      <c r="S1418" s="207"/>
      <c r="T1418" s="207"/>
      <c r="U1418" s="207"/>
      <c r="V1418" s="207"/>
      <c r="W1418" s="207"/>
      <c r="X1418" s="204" t="str">
        <f t="shared" si="45"/>
        <v/>
      </c>
      <c r="Y1418" s="204"/>
      <c r="Z1418" s="204"/>
      <c r="AA1418" s="204"/>
      <c r="AB1418" s="204"/>
    </row>
    <row r="1419" spans="1:28" ht="18" customHeight="1" x14ac:dyDescent="0.2">
      <c r="A1419" s="206" t="s">
        <v>64</v>
      </c>
      <c r="B1419" s="206"/>
      <c r="C1419" s="206"/>
      <c r="D1419" s="206"/>
      <c r="E1419" s="206"/>
      <c r="F1419" s="207"/>
      <c r="G1419" s="207"/>
      <c r="H1419" s="207"/>
      <c r="I1419" s="207"/>
      <c r="J1419" s="207"/>
      <c r="K1419" s="207"/>
      <c r="L1419" s="207"/>
      <c r="M1419" s="207"/>
      <c r="N1419" s="207"/>
      <c r="O1419" s="207"/>
      <c r="P1419" s="207"/>
      <c r="Q1419" s="207"/>
      <c r="R1419" s="207"/>
      <c r="S1419" s="207"/>
      <c r="T1419" s="207"/>
      <c r="U1419" s="207"/>
      <c r="V1419" s="207"/>
      <c r="W1419" s="207"/>
      <c r="X1419" s="204" t="str">
        <f t="shared" si="45"/>
        <v/>
      </c>
      <c r="Y1419" s="204"/>
      <c r="Z1419" s="204"/>
      <c r="AA1419" s="204"/>
      <c r="AB1419" s="204"/>
    </row>
    <row r="1420" spans="1:28" ht="18" customHeight="1" x14ac:dyDescent="0.2">
      <c r="A1420" s="206" t="s">
        <v>65</v>
      </c>
      <c r="B1420" s="206"/>
      <c r="C1420" s="206"/>
      <c r="D1420" s="206"/>
      <c r="E1420" s="206"/>
      <c r="F1420" s="207"/>
      <c r="G1420" s="207"/>
      <c r="H1420" s="207"/>
      <c r="I1420" s="207"/>
      <c r="J1420" s="207"/>
      <c r="K1420" s="207"/>
      <c r="L1420" s="207"/>
      <c r="M1420" s="207"/>
      <c r="N1420" s="207"/>
      <c r="O1420" s="207"/>
      <c r="P1420" s="207"/>
      <c r="Q1420" s="207"/>
      <c r="R1420" s="207"/>
      <c r="S1420" s="207"/>
      <c r="T1420" s="207"/>
      <c r="U1420" s="207"/>
      <c r="V1420" s="207"/>
      <c r="W1420" s="207"/>
      <c r="X1420" s="204" t="str">
        <f t="shared" si="45"/>
        <v/>
      </c>
      <c r="Y1420" s="204"/>
      <c r="Z1420" s="204"/>
      <c r="AA1420" s="204"/>
      <c r="AB1420" s="204"/>
    </row>
    <row r="1421" spans="1:28" ht="18" customHeight="1" x14ac:dyDescent="0.2">
      <c r="A1421" s="203" t="s">
        <v>66</v>
      </c>
      <c r="B1421" s="203"/>
      <c r="C1421" s="203"/>
      <c r="D1421" s="203"/>
      <c r="E1421" s="203"/>
      <c r="F1421" s="203"/>
      <c r="G1421" s="203"/>
      <c r="H1421" s="203"/>
      <c r="I1421" s="203"/>
      <c r="J1421" s="203"/>
      <c r="K1421" s="203"/>
      <c r="L1421" s="203"/>
      <c r="M1421" s="203"/>
      <c r="N1421" s="203"/>
      <c r="O1421" s="203"/>
      <c r="P1421" s="203"/>
      <c r="Q1421" s="203"/>
      <c r="R1421" s="203"/>
      <c r="S1421" s="203"/>
      <c r="T1421" s="203"/>
      <c r="U1421" s="203"/>
      <c r="V1421" s="203"/>
      <c r="W1421" s="203"/>
      <c r="X1421" s="204" t="str">
        <f>IF(SUM(X1409:AB1420)=0,"",SUM(X1409:AB1420))</f>
        <v/>
      </c>
      <c r="Y1421" s="204"/>
      <c r="Z1421" s="204"/>
      <c r="AA1421" s="204"/>
      <c r="AB1421" s="204"/>
    </row>
    <row r="1422" spans="1:28" ht="18" customHeight="1" x14ac:dyDescent="0.2">
      <c r="A1422" s="203" t="s">
        <v>87</v>
      </c>
      <c r="B1422" s="203"/>
      <c r="C1422" s="203"/>
      <c r="D1422" s="203"/>
      <c r="E1422" s="203"/>
      <c r="F1422" s="203"/>
      <c r="G1422" s="203"/>
      <c r="H1422" s="203"/>
      <c r="I1422" s="203"/>
      <c r="J1422" s="203"/>
      <c r="K1422" s="203"/>
      <c r="L1422" s="203"/>
      <c r="M1422" s="203"/>
      <c r="N1422" s="203"/>
      <c r="O1422" s="203"/>
      <c r="P1422" s="203"/>
      <c r="Q1422" s="203"/>
      <c r="R1422" s="203"/>
      <c r="S1422" s="203"/>
      <c r="T1422" s="203"/>
      <c r="U1422" s="203"/>
      <c r="V1422" s="203"/>
      <c r="W1422" s="203"/>
      <c r="X1422" s="204" t="str">
        <f>IFERROR(ROUND(X1421*0.22,2),"")</f>
        <v/>
      </c>
      <c r="Y1422" s="204"/>
      <c r="Z1422" s="204"/>
      <c r="AA1422" s="204"/>
      <c r="AB1422" s="204"/>
    </row>
    <row r="1423" spans="1:28" ht="18" customHeight="1" x14ac:dyDescent="0.2">
      <c r="A1423" s="203" t="s">
        <v>67</v>
      </c>
      <c r="B1423" s="203"/>
      <c r="C1423" s="203"/>
      <c r="D1423" s="203"/>
      <c r="E1423" s="203"/>
      <c r="F1423" s="203"/>
      <c r="G1423" s="203"/>
      <c r="H1423" s="203"/>
      <c r="I1423" s="203"/>
      <c r="J1423" s="203"/>
      <c r="K1423" s="203"/>
      <c r="L1423" s="203"/>
      <c r="M1423" s="203"/>
      <c r="N1423" s="203"/>
      <c r="O1423" s="203"/>
      <c r="P1423" s="203"/>
      <c r="Q1423" s="203"/>
      <c r="R1423" s="203"/>
      <c r="S1423" s="203"/>
      <c r="T1423" s="203"/>
      <c r="U1423" s="203"/>
      <c r="V1423" s="203"/>
      <c r="W1423" s="203"/>
      <c r="X1423" s="204" t="str">
        <f>IFERROR(ROUND(X1421*0.01,2),"")</f>
        <v/>
      </c>
      <c r="Y1423" s="204"/>
      <c r="Z1423" s="204"/>
      <c r="AA1423" s="204"/>
      <c r="AB1423" s="204"/>
    </row>
    <row r="1424" spans="1:28" ht="18" customHeight="1" x14ac:dyDescent="0.2">
      <c r="A1424" s="203" t="s">
        <v>33</v>
      </c>
      <c r="B1424" s="203"/>
      <c r="C1424" s="203"/>
      <c r="D1424" s="203"/>
      <c r="E1424" s="203"/>
      <c r="F1424" s="203"/>
      <c r="G1424" s="203"/>
      <c r="H1424" s="203"/>
      <c r="I1424" s="203"/>
      <c r="J1424" s="203"/>
      <c r="K1424" s="203"/>
      <c r="L1424" s="203"/>
      <c r="M1424" s="203"/>
      <c r="N1424" s="203"/>
      <c r="O1424" s="203"/>
      <c r="P1424" s="203"/>
      <c r="Q1424" s="203"/>
      <c r="R1424" s="203"/>
      <c r="S1424" s="203"/>
      <c r="T1424" s="203"/>
      <c r="U1424" s="203"/>
      <c r="V1424" s="203"/>
      <c r="W1424" s="203"/>
      <c r="X1424" s="204" t="str">
        <f>IF(SUM(X1421:AB1423)=0,"",SUM(X1421:AB1423))</f>
        <v/>
      </c>
      <c r="Y1424" s="204"/>
      <c r="Z1424" s="204"/>
      <c r="AA1424" s="204"/>
      <c r="AB1424" s="204"/>
    </row>
    <row r="1425" spans="1:30" ht="18" customHeight="1" x14ac:dyDescent="0.2">
      <c r="A1425" s="205" t="str">
        <f>"Gesamtsumme "&amp;Finanzierungsplan!I518&amp;" bis "&amp;Finanzierungsplan!S518</f>
        <v xml:space="preserve">Gesamtsumme  bis </v>
      </c>
      <c r="B1425" s="205"/>
      <c r="C1425" s="205"/>
      <c r="D1425" s="205"/>
      <c r="E1425" s="205"/>
      <c r="F1425" s="205"/>
      <c r="G1425" s="205"/>
      <c r="H1425" s="205"/>
      <c r="I1425" s="205"/>
      <c r="J1425" s="205"/>
      <c r="K1425" s="205"/>
      <c r="L1425" s="205"/>
      <c r="M1425" s="205"/>
      <c r="N1425" s="205"/>
      <c r="O1425" s="205"/>
      <c r="P1425" s="205"/>
      <c r="Q1425" s="205"/>
      <c r="R1425" s="205"/>
      <c r="S1425" s="205"/>
      <c r="T1425" s="205"/>
      <c r="U1425" s="205"/>
      <c r="V1425" s="205"/>
      <c r="W1425" s="205"/>
      <c r="X1425" s="204" t="str">
        <f>IF(SUM(X1424,X1402,X1380)=0,"",IFERROR(ROUND(SUM(X1424,X1402,X1380),2),""))</f>
        <v/>
      </c>
      <c r="Y1425" s="204"/>
      <c r="Z1425" s="204"/>
      <c r="AA1425" s="204"/>
      <c r="AB1425" s="204"/>
    </row>
    <row r="1426" spans="1:30" ht="18" customHeight="1" x14ac:dyDescent="0.2">
      <c r="A1426" s="92"/>
      <c r="B1426" s="82"/>
      <c r="C1426" s="82"/>
      <c r="D1426" s="82"/>
      <c r="E1426" s="82"/>
      <c r="F1426" s="82"/>
      <c r="G1426" s="82"/>
      <c r="H1426" s="82"/>
      <c r="I1426" s="82"/>
      <c r="J1426" s="82"/>
      <c r="K1426" s="82"/>
      <c r="L1426" s="82"/>
      <c r="M1426" s="82"/>
      <c r="N1426" s="82"/>
      <c r="O1426" s="82"/>
      <c r="P1426" s="82"/>
      <c r="Q1426" s="82"/>
      <c r="R1426" s="82"/>
      <c r="S1426" s="92"/>
      <c r="T1426" s="82"/>
      <c r="V1426" s="82"/>
      <c r="W1426" s="82"/>
      <c r="X1426" s="82"/>
      <c r="Y1426" s="82"/>
      <c r="Z1426" s="82"/>
      <c r="AA1426" s="82"/>
      <c r="AB1426" s="82"/>
    </row>
    <row r="1427" spans="1:30" ht="18" customHeight="1" x14ac:dyDescent="0.2">
      <c r="A1427" s="92" t="s">
        <v>75</v>
      </c>
      <c r="B1427" s="82"/>
      <c r="C1427" s="82"/>
      <c r="D1427" s="82"/>
      <c r="E1427" s="82"/>
      <c r="F1427" s="82"/>
      <c r="G1427" s="82"/>
      <c r="H1427" s="82"/>
      <c r="I1427" s="82"/>
      <c r="J1427" s="82"/>
      <c r="K1427" s="82"/>
      <c r="L1427" s="82"/>
      <c r="M1427" s="82"/>
      <c r="N1427" s="82"/>
      <c r="O1427" s="82"/>
      <c r="P1427" s="82"/>
      <c r="Q1427" s="82"/>
      <c r="R1427" s="82"/>
      <c r="T1427" s="82"/>
      <c r="V1427" s="82"/>
      <c r="W1427" s="82"/>
      <c r="X1427" s="82"/>
      <c r="Y1427" s="82"/>
      <c r="Z1427" s="82"/>
      <c r="AA1427" s="82"/>
      <c r="AB1427" s="93" t="s">
        <v>76</v>
      </c>
    </row>
    <row r="1428" spans="1:30" ht="15" customHeight="1" x14ac:dyDescent="0.2">
      <c r="A1428" s="92"/>
      <c r="B1428" s="82"/>
      <c r="C1428" s="82"/>
      <c r="D1428" s="82"/>
      <c r="E1428" s="82"/>
      <c r="F1428" s="82"/>
      <c r="G1428" s="82"/>
      <c r="H1428" s="82"/>
      <c r="I1428" s="82"/>
      <c r="J1428" s="82"/>
      <c r="K1428" s="82"/>
      <c r="L1428" s="82"/>
      <c r="M1428" s="82"/>
      <c r="N1428" s="82"/>
      <c r="O1428" s="82"/>
      <c r="P1428" s="82"/>
      <c r="Q1428" s="82"/>
      <c r="R1428" s="82"/>
      <c r="S1428" s="92"/>
      <c r="T1428" s="82"/>
      <c r="V1428" s="82"/>
      <c r="W1428" s="82"/>
      <c r="X1428" s="82"/>
      <c r="Y1428" s="82"/>
      <c r="Z1428" s="82"/>
      <c r="AA1428" s="82"/>
      <c r="AB1428" s="82"/>
      <c r="AC1428" s="82"/>
      <c r="AD1428" s="82"/>
    </row>
    <row r="1429" spans="1:30" ht="15" customHeight="1" x14ac:dyDescent="0.2">
      <c r="A1429" s="203" t="s">
        <v>145</v>
      </c>
      <c r="B1429" s="203"/>
      <c r="C1429" s="203"/>
      <c r="D1429" s="203"/>
      <c r="E1429" s="203"/>
      <c r="F1429" s="187" t="str">
        <f>IF(Gesamtübersicht!$B$8="","",Gesamtübersicht!$B$8)</f>
        <v/>
      </c>
      <c r="G1429" s="187"/>
      <c r="H1429" s="187"/>
      <c r="I1429" s="187"/>
      <c r="J1429" s="187"/>
      <c r="K1429" s="187"/>
      <c r="L1429" s="187"/>
      <c r="M1429" s="187"/>
      <c r="N1429" s="187"/>
      <c r="O1429" s="187"/>
      <c r="P1429" s="187"/>
      <c r="Q1429" s="187"/>
      <c r="R1429" s="187"/>
      <c r="S1429" s="187"/>
      <c r="T1429" s="187"/>
      <c r="U1429" s="187"/>
      <c r="V1429" s="187"/>
      <c r="W1429" s="187"/>
      <c r="X1429" s="187"/>
      <c r="Y1429" s="187"/>
      <c r="Z1429" s="187"/>
      <c r="AA1429" s="187"/>
      <c r="AB1429" s="187"/>
    </row>
    <row r="1430" spans="1:30" ht="15" customHeight="1" x14ac:dyDescent="0.2">
      <c r="A1430" s="203" t="s">
        <v>142</v>
      </c>
      <c r="B1430" s="203"/>
      <c r="C1430" s="203"/>
      <c r="D1430" s="203"/>
      <c r="E1430" s="203"/>
      <c r="F1430" s="186" t="str">
        <f>IF(Gesamtübersicht!$B$9="","",Gesamtübersicht!$B$9)</f>
        <v/>
      </c>
      <c r="G1430" s="186"/>
      <c r="H1430" s="186"/>
      <c r="I1430" s="186"/>
      <c r="J1430" s="186"/>
      <c r="K1430" s="186"/>
      <c r="L1430" s="186"/>
      <c r="M1430" s="186"/>
      <c r="N1430" s="186"/>
      <c r="O1430" s="186"/>
      <c r="P1430" s="186"/>
      <c r="Q1430" s="186"/>
      <c r="R1430" s="186"/>
      <c r="S1430" s="186"/>
      <c r="T1430" s="186"/>
      <c r="U1430" s="186"/>
      <c r="V1430" s="186"/>
      <c r="W1430" s="186"/>
      <c r="X1430" s="186"/>
      <c r="Y1430" s="186"/>
      <c r="Z1430" s="186"/>
      <c r="AA1430" s="186"/>
      <c r="AB1430" s="186"/>
    </row>
    <row r="1431" spans="1:30" ht="15" customHeight="1" x14ac:dyDescent="0.2">
      <c r="A1431" s="83"/>
      <c r="B1431" s="83"/>
      <c r="C1431" s="83"/>
      <c r="D1431" s="83"/>
      <c r="E1431" s="83"/>
      <c r="F1431" s="96"/>
      <c r="G1431" s="96"/>
      <c r="H1431" s="96"/>
      <c r="I1431" s="96"/>
      <c r="J1431" s="96"/>
      <c r="K1431" s="96"/>
      <c r="L1431" s="96"/>
      <c r="M1431" s="96"/>
      <c r="N1431" s="96"/>
      <c r="O1431" s="96"/>
      <c r="P1431" s="96"/>
      <c r="Q1431" s="96"/>
      <c r="R1431" s="96"/>
      <c r="S1431" s="96"/>
      <c r="T1431" s="96"/>
      <c r="U1431" s="96"/>
      <c r="V1431" s="96"/>
      <c r="W1431" s="96"/>
      <c r="X1431" s="96"/>
      <c r="Y1431" s="96"/>
      <c r="Z1431" s="96"/>
      <c r="AA1431" s="96"/>
      <c r="AB1431" s="96"/>
    </row>
    <row r="1432" spans="1:30" ht="18" customHeight="1" x14ac:dyDescent="0.2">
      <c r="A1432" s="97" t="s">
        <v>132</v>
      </c>
    </row>
    <row r="1433" spans="1:30" ht="18" customHeight="1" x14ac:dyDescent="0.2">
      <c r="A1433" s="217" t="s">
        <v>1</v>
      </c>
      <c r="B1433" s="217"/>
      <c r="C1433" s="217"/>
      <c r="D1433" s="217"/>
      <c r="E1433" s="217"/>
      <c r="F1433" s="217"/>
      <c r="G1433" s="217"/>
      <c r="H1433" s="217"/>
      <c r="I1433" s="217"/>
      <c r="J1433" s="217"/>
      <c r="K1433" s="217"/>
      <c r="L1433" s="217"/>
      <c r="M1433" s="217"/>
      <c r="N1433" s="217"/>
      <c r="O1433" s="217"/>
      <c r="P1433" s="217"/>
      <c r="Q1433" s="217"/>
      <c r="R1433" s="217"/>
      <c r="S1433" s="217"/>
      <c r="T1433" s="217"/>
      <c r="U1433" s="217"/>
      <c r="V1433" s="217"/>
      <c r="W1433" s="217"/>
      <c r="X1433" s="217"/>
      <c r="Y1433" s="217"/>
      <c r="Z1433" s="217"/>
      <c r="AA1433" s="217"/>
      <c r="AB1433" s="217"/>
    </row>
    <row r="1435" spans="1:30" ht="18" customHeight="1" x14ac:dyDescent="0.2">
      <c r="A1435" s="67"/>
      <c r="B1435" s="213" t="s">
        <v>11</v>
      </c>
      <c r="C1435" s="213"/>
      <c r="D1435" s="213"/>
      <c r="E1435" s="213"/>
      <c r="F1435" s="213"/>
      <c r="G1435" s="213"/>
      <c r="H1435" s="213"/>
      <c r="I1435" s="213"/>
      <c r="J1435" s="213"/>
      <c r="K1435" s="213"/>
      <c r="L1435" s="213"/>
      <c r="M1435" s="218"/>
      <c r="N1435" s="218"/>
      <c r="O1435" s="218"/>
      <c r="P1435" s="218"/>
      <c r="Q1435" s="218"/>
      <c r="R1435" s="218"/>
      <c r="S1435" s="218"/>
      <c r="T1435" s="218"/>
      <c r="U1435" s="218"/>
      <c r="V1435" s="218"/>
      <c r="W1435" s="218"/>
      <c r="X1435" s="218"/>
      <c r="Y1435" s="67"/>
      <c r="Z1435" s="67"/>
      <c r="AA1435" s="67"/>
      <c r="AB1435" s="67"/>
    </row>
    <row r="1436" spans="1:30" ht="18" customHeight="1" x14ac:dyDescent="0.2">
      <c r="A1436" s="67"/>
      <c r="B1436" s="224" t="s">
        <v>44</v>
      </c>
      <c r="C1436" s="224"/>
      <c r="D1436" s="224"/>
      <c r="E1436" s="224"/>
      <c r="F1436" s="224"/>
      <c r="G1436" s="224"/>
      <c r="H1436" s="224"/>
      <c r="I1436" s="224"/>
      <c r="J1436" s="224"/>
      <c r="K1436" s="224"/>
      <c r="L1436" s="224"/>
      <c r="M1436" s="3"/>
      <c r="N1436" s="74"/>
      <c r="O1436" s="74"/>
      <c r="P1436" s="74"/>
      <c r="Q1436" s="74"/>
      <c r="R1436" s="74"/>
      <c r="S1436" s="74"/>
      <c r="T1436" s="74"/>
      <c r="U1436" s="74"/>
      <c r="V1436" s="74"/>
      <c r="W1436" s="74"/>
      <c r="X1436" s="74"/>
      <c r="Y1436" s="67"/>
      <c r="Z1436" s="67"/>
      <c r="AA1436" s="67"/>
      <c r="AB1436" s="67"/>
    </row>
    <row r="1438" spans="1:30" ht="18" customHeight="1" x14ac:dyDescent="0.2">
      <c r="A1438" s="217" t="s">
        <v>46</v>
      </c>
      <c r="B1438" s="217"/>
      <c r="C1438" s="217"/>
      <c r="D1438" s="217"/>
      <c r="E1438" s="217"/>
      <c r="F1438" s="217"/>
      <c r="G1438" s="217"/>
      <c r="H1438" s="217"/>
      <c r="I1438" s="217"/>
      <c r="J1438" s="217"/>
      <c r="K1438" s="217"/>
      <c r="L1438" s="217"/>
      <c r="M1438" s="217"/>
      <c r="N1438" s="217"/>
      <c r="O1438" s="217"/>
      <c r="P1438" s="217"/>
      <c r="Q1438" s="217"/>
      <c r="R1438" s="217"/>
      <c r="S1438" s="217"/>
      <c r="T1438" s="217"/>
      <c r="U1438" s="217"/>
      <c r="V1438" s="217"/>
      <c r="W1438" s="217"/>
      <c r="X1438" s="217"/>
      <c r="Y1438" s="217"/>
      <c r="Z1438" s="217"/>
      <c r="AA1438" s="217"/>
      <c r="AB1438" s="217"/>
    </row>
    <row r="1439" spans="1:30" ht="18" customHeight="1" x14ac:dyDescent="0.2">
      <c r="B1439" s="75"/>
      <c r="C1439" s="75"/>
      <c r="D1439" s="75"/>
      <c r="E1439" s="75"/>
      <c r="F1439" s="75"/>
      <c r="G1439" s="75"/>
      <c r="H1439" s="75"/>
      <c r="I1439" s="75"/>
      <c r="J1439" s="75"/>
      <c r="K1439" s="75"/>
    </row>
    <row r="1440" spans="1:30" ht="18" customHeight="1" x14ac:dyDescent="0.2">
      <c r="A1440" s="67"/>
      <c r="B1440" s="213" t="s">
        <v>9</v>
      </c>
      <c r="C1440" s="213"/>
      <c r="D1440" s="213"/>
      <c r="E1440" s="213"/>
      <c r="F1440" s="213"/>
      <c r="G1440" s="213"/>
      <c r="H1440" s="213"/>
      <c r="I1440" s="213"/>
      <c r="J1440" s="213"/>
      <c r="K1440" s="213"/>
      <c r="L1440" s="213"/>
      <c r="M1440" s="214"/>
      <c r="N1440" s="214"/>
      <c r="O1440" s="214"/>
      <c r="P1440" s="214"/>
      <c r="Q1440" s="214"/>
      <c r="R1440" s="214"/>
      <c r="S1440" s="214"/>
      <c r="T1440" s="214"/>
      <c r="U1440" s="214"/>
      <c r="V1440" s="214"/>
      <c r="W1440" s="214"/>
      <c r="X1440" s="214"/>
      <c r="Y1440" s="67"/>
      <c r="Z1440" s="67"/>
      <c r="AA1440" s="67"/>
      <c r="AB1440" s="67"/>
    </row>
    <row r="1441" spans="1:28" ht="18" customHeight="1" x14ac:dyDescent="0.2">
      <c r="A1441" s="67"/>
      <c r="B1441" s="215" t="s">
        <v>52</v>
      </c>
      <c r="C1441" s="215"/>
      <c r="D1441" s="215"/>
      <c r="E1441" s="215"/>
      <c r="F1441" s="215"/>
      <c r="G1441" s="215"/>
      <c r="H1441" s="215"/>
      <c r="I1441" s="215"/>
      <c r="J1441" s="215"/>
      <c r="K1441" s="215"/>
      <c r="L1441" s="215"/>
      <c r="M1441" s="207"/>
      <c r="N1441" s="207"/>
      <c r="O1441" s="207"/>
      <c r="P1441" s="207"/>
      <c r="Q1441" s="207"/>
      <c r="R1441" s="207"/>
      <c r="S1441" s="207"/>
      <c r="T1441" s="207"/>
      <c r="U1441" s="207"/>
      <c r="V1441" s="207"/>
      <c r="W1441" s="207"/>
      <c r="X1441" s="207"/>
      <c r="Y1441" s="67"/>
      <c r="Z1441" s="67"/>
      <c r="AA1441" s="67"/>
      <c r="AB1441" s="67"/>
    </row>
    <row r="1442" spans="1:28" ht="18" customHeight="1" x14ac:dyDescent="0.2">
      <c r="A1442" s="67"/>
      <c r="B1442" s="215" t="s">
        <v>53</v>
      </c>
      <c r="C1442" s="215"/>
      <c r="D1442" s="215"/>
      <c r="E1442" s="215"/>
      <c r="F1442" s="215"/>
      <c r="G1442" s="215"/>
      <c r="H1442" s="215"/>
      <c r="I1442" s="215"/>
      <c r="J1442" s="215"/>
      <c r="K1442" s="215"/>
      <c r="L1442" s="215"/>
      <c r="M1442" s="207"/>
      <c r="N1442" s="207"/>
      <c r="O1442" s="207"/>
      <c r="P1442" s="207"/>
      <c r="Q1442" s="207"/>
      <c r="R1442" s="207"/>
      <c r="S1442" s="207"/>
      <c r="T1442" s="207"/>
      <c r="U1442" s="207"/>
      <c r="V1442" s="207"/>
      <c r="W1442" s="207"/>
      <c r="X1442" s="207"/>
      <c r="Y1442" s="67"/>
      <c r="Z1442" s="67"/>
      <c r="AA1442" s="67"/>
      <c r="AB1442" s="67"/>
    </row>
    <row r="1443" spans="1:28" ht="18" customHeight="1" x14ac:dyDescent="0.2">
      <c r="A1443" s="67"/>
      <c r="B1443" s="213" t="s">
        <v>38</v>
      </c>
      <c r="C1443" s="213"/>
      <c r="D1443" s="213"/>
      <c r="E1443" s="213"/>
      <c r="F1443" s="213"/>
      <c r="G1443" s="213"/>
      <c r="H1443" s="213"/>
      <c r="I1443" s="213"/>
      <c r="J1443" s="213"/>
      <c r="K1443" s="213"/>
      <c r="L1443" s="213"/>
      <c r="M1443" s="216"/>
      <c r="N1443" s="216"/>
      <c r="O1443" s="216"/>
      <c r="P1443" s="216"/>
      <c r="Q1443" s="216"/>
      <c r="R1443" s="216"/>
      <c r="S1443" s="216"/>
      <c r="T1443" s="216"/>
      <c r="U1443" s="216"/>
      <c r="V1443" s="216"/>
      <c r="W1443" s="216"/>
      <c r="X1443" s="216"/>
      <c r="Y1443" s="67"/>
      <c r="Z1443" s="67"/>
      <c r="AA1443" s="67"/>
      <c r="AB1443" s="67"/>
    </row>
    <row r="1444" spans="1:28" ht="18" customHeight="1" x14ac:dyDescent="0.2">
      <c r="B1444" s="76"/>
      <c r="C1444" s="76"/>
      <c r="D1444" s="76"/>
      <c r="E1444" s="76"/>
      <c r="F1444" s="76"/>
      <c r="G1444" s="76"/>
      <c r="H1444" s="76"/>
      <c r="I1444" s="76"/>
      <c r="J1444" s="76"/>
      <c r="K1444" s="76"/>
      <c r="L1444" s="76"/>
      <c r="M1444" s="77"/>
      <c r="N1444" s="77"/>
      <c r="O1444" s="77"/>
      <c r="P1444" s="77"/>
      <c r="Q1444" s="77"/>
      <c r="R1444" s="77"/>
      <c r="S1444" s="77"/>
      <c r="T1444" s="77"/>
      <c r="U1444" s="77"/>
      <c r="V1444" s="77"/>
      <c r="W1444" s="77"/>
      <c r="X1444" s="77"/>
    </row>
    <row r="1445" spans="1:28" ht="18" customHeight="1" x14ac:dyDescent="0.2">
      <c r="A1445" s="217" t="s">
        <v>10</v>
      </c>
      <c r="B1445" s="217"/>
      <c r="C1445" s="217"/>
      <c r="D1445" s="217"/>
      <c r="E1445" s="217"/>
      <c r="F1445" s="217"/>
      <c r="G1445" s="217"/>
      <c r="H1445" s="217"/>
      <c r="I1445" s="217"/>
      <c r="J1445" s="217"/>
      <c r="K1445" s="217"/>
      <c r="L1445" s="217"/>
      <c r="M1445" s="217"/>
      <c r="N1445" s="217"/>
      <c r="O1445" s="217"/>
      <c r="P1445" s="217"/>
      <c r="Q1445" s="217"/>
      <c r="R1445" s="217"/>
      <c r="S1445" s="217"/>
      <c r="T1445" s="217"/>
      <c r="U1445" s="217"/>
      <c r="V1445" s="217"/>
      <c r="W1445" s="217"/>
      <c r="X1445" s="217"/>
      <c r="Y1445" s="217"/>
      <c r="Z1445" s="217"/>
      <c r="AA1445" s="217"/>
      <c r="AB1445" s="217"/>
    </row>
    <row r="1446" spans="1:28" ht="18" customHeight="1" x14ac:dyDescent="0.2">
      <c r="B1446" s="75"/>
      <c r="C1446" s="75"/>
      <c r="D1446" s="75"/>
      <c r="E1446" s="75"/>
      <c r="F1446" s="75"/>
      <c r="G1446" s="75"/>
      <c r="H1446" s="75"/>
      <c r="I1446" s="75"/>
      <c r="K1446" s="75"/>
    </row>
    <row r="1447" spans="1:28" ht="18" customHeight="1" x14ac:dyDescent="0.2">
      <c r="A1447" s="78"/>
      <c r="B1447" s="215" t="s">
        <v>114</v>
      </c>
      <c r="C1447" s="213"/>
      <c r="D1447" s="213"/>
      <c r="E1447" s="213"/>
      <c r="F1447" s="213"/>
      <c r="G1447" s="213"/>
      <c r="H1447" s="213"/>
      <c r="I1447" s="213"/>
      <c r="J1447" s="213"/>
      <c r="K1447" s="213"/>
      <c r="L1447" s="213"/>
      <c r="M1447" s="218"/>
      <c r="N1447" s="219"/>
      <c r="O1447" s="219"/>
      <c r="P1447" s="219"/>
      <c r="Q1447" s="219"/>
      <c r="R1447" s="219"/>
      <c r="S1447" s="219"/>
      <c r="T1447" s="219"/>
      <c r="U1447" s="219"/>
      <c r="V1447" s="219"/>
      <c r="W1447" s="219"/>
      <c r="X1447" s="219"/>
      <c r="Y1447" s="78"/>
      <c r="Z1447" s="78"/>
      <c r="AA1447" s="78"/>
      <c r="AB1447" s="78"/>
    </row>
    <row r="1448" spans="1:28" ht="18" customHeight="1" x14ac:dyDescent="0.2">
      <c r="A1448" s="78"/>
      <c r="B1448" s="215" t="s">
        <v>112</v>
      </c>
      <c r="C1448" s="213"/>
      <c r="D1448" s="213"/>
      <c r="E1448" s="213"/>
      <c r="F1448" s="213"/>
      <c r="G1448" s="213"/>
      <c r="H1448" s="213"/>
      <c r="I1448" s="213"/>
      <c r="J1448" s="213"/>
      <c r="K1448" s="213"/>
      <c r="L1448" s="213"/>
      <c r="M1448" s="220"/>
      <c r="N1448" s="220"/>
      <c r="O1448" s="220"/>
      <c r="P1448" s="220"/>
      <c r="Q1448" s="220"/>
      <c r="R1448" s="220"/>
      <c r="S1448" s="220"/>
      <c r="T1448" s="220"/>
      <c r="U1448" s="220"/>
      <c r="V1448" s="220"/>
      <c r="W1448" s="220"/>
      <c r="X1448" s="220"/>
      <c r="Y1448" s="78"/>
      <c r="Z1448" s="78"/>
      <c r="AA1448" s="78"/>
      <c r="AB1448" s="78"/>
    </row>
    <row r="1449" spans="1:28" ht="18" customHeight="1" x14ac:dyDescent="0.2">
      <c r="A1449" s="78"/>
      <c r="B1449" s="215" t="s">
        <v>77</v>
      </c>
      <c r="C1449" s="213"/>
      <c r="D1449" s="213"/>
      <c r="E1449" s="213"/>
      <c r="F1449" s="213"/>
      <c r="G1449" s="213"/>
      <c r="H1449" s="213"/>
      <c r="I1449" s="213"/>
      <c r="J1449" s="213"/>
      <c r="K1449" s="213"/>
      <c r="L1449" s="213"/>
      <c r="M1449" s="221"/>
      <c r="N1449" s="221"/>
      <c r="O1449" s="221"/>
      <c r="P1449" s="221"/>
      <c r="Q1449" s="221"/>
      <c r="R1449" s="221"/>
      <c r="S1449" s="221"/>
      <c r="T1449" s="221"/>
      <c r="U1449" s="221"/>
      <c r="V1449" s="221"/>
      <c r="W1449" s="221"/>
      <c r="X1449" s="221"/>
      <c r="Y1449" s="78"/>
      <c r="Z1449" s="78"/>
      <c r="AA1449" s="78"/>
      <c r="AB1449" s="78"/>
    </row>
    <row r="1450" spans="1:28" ht="18" customHeight="1" x14ac:dyDescent="0.2">
      <c r="A1450" s="78"/>
      <c r="B1450" s="215" t="s">
        <v>113</v>
      </c>
      <c r="C1450" s="213"/>
      <c r="D1450" s="213"/>
      <c r="E1450" s="213"/>
      <c r="F1450" s="213"/>
      <c r="G1450" s="213"/>
      <c r="H1450" s="213"/>
      <c r="I1450" s="213"/>
      <c r="J1450" s="213"/>
      <c r="K1450" s="213"/>
      <c r="L1450" s="213"/>
      <c r="M1450" s="222"/>
      <c r="N1450" s="222"/>
      <c r="O1450" s="222"/>
      <c r="P1450" s="222"/>
      <c r="Q1450" s="222"/>
      <c r="R1450" s="223" t="s">
        <v>8</v>
      </c>
      <c r="S1450" s="223"/>
      <c r="T1450" s="222"/>
      <c r="U1450" s="222"/>
      <c r="V1450" s="222"/>
      <c r="W1450" s="222"/>
      <c r="X1450" s="222"/>
      <c r="Y1450" s="78"/>
      <c r="Z1450" s="78"/>
      <c r="AA1450" s="78"/>
      <c r="AB1450" s="78"/>
    </row>
    <row r="1451" spans="1:28" ht="18" customHeight="1" x14ac:dyDescent="0.2">
      <c r="A1451" s="78"/>
      <c r="B1451" s="79"/>
      <c r="C1451" s="79"/>
      <c r="D1451" s="79"/>
      <c r="E1451" s="79"/>
      <c r="F1451" s="79"/>
      <c r="G1451" s="79"/>
      <c r="H1451" s="79"/>
      <c r="I1451" s="79"/>
      <c r="J1451" s="79"/>
      <c r="K1451" s="79"/>
      <c r="L1451" s="79"/>
      <c r="M1451" s="80"/>
      <c r="N1451" s="80"/>
      <c r="O1451" s="80"/>
      <c r="P1451" s="80"/>
      <c r="Q1451" s="80"/>
      <c r="R1451" s="81"/>
      <c r="S1451" s="81"/>
      <c r="T1451" s="80"/>
      <c r="U1451" s="80"/>
      <c r="V1451" s="80"/>
      <c r="W1451" s="80"/>
      <c r="X1451" s="80"/>
      <c r="Y1451" s="78"/>
      <c r="Z1451" s="78"/>
      <c r="AA1451" s="78"/>
      <c r="AB1451" s="78"/>
    </row>
    <row r="1452" spans="1:28" ht="18" customHeight="1" x14ac:dyDescent="0.2">
      <c r="A1452" s="82" t="s">
        <v>125</v>
      </c>
      <c r="B1452" s="79"/>
      <c r="C1452" s="79"/>
      <c r="D1452" s="79"/>
      <c r="E1452" s="79"/>
      <c r="F1452" s="79"/>
      <c r="G1452" s="79"/>
      <c r="H1452" s="79"/>
      <c r="I1452" s="79"/>
      <c r="J1452" s="79"/>
      <c r="K1452" s="79"/>
      <c r="L1452" s="79"/>
      <c r="M1452" s="78"/>
      <c r="N1452" s="78"/>
      <c r="O1452" s="80"/>
      <c r="P1452" s="80"/>
      <c r="Q1452" s="80"/>
      <c r="R1452" s="81"/>
      <c r="S1452" s="81"/>
      <c r="T1452" s="80"/>
      <c r="U1452" s="80"/>
      <c r="V1452" s="80"/>
      <c r="W1452" s="80"/>
      <c r="X1452" s="80"/>
      <c r="Y1452" s="78"/>
      <c r="Z1452" s="78"/>
      <c r="AA1452" s="78"/>
      <c r="AB1452" s="78"/>
    </row>
    <row r="1453" spans="1:28" ht="18" customHeight="1" x14ac:dyDescent="0.2">
      <c r="A1453" s="82" t="s">
        <v>126</v>
      </c>
      <c r="B1453" s="67"/>
      <c r="C1453" s="67"/>
      <c r="D1453" s="67"/>
      <c r="E1453" s="83"/>
      <c r="F1453" s="68"/>
      <c r="G1453" s="68"/>
      <c r="H1453" s="68"/>
      <c r="I1453" s="68"/>
      <c r="J1453" s="68"/>
      <c r="K1453" s="68"/>
      <c r="L1453" s="68"/>
      <c r="M1453" s="68"/>
      <c r="N1453" s="68"/>
      <c r="O1453" s="68"/>
      <c r="P1453" s="68"/>
      <c r="Q1453" s="68"/>
      <c r="R1453" s="68"/>
      <c r="S1453" s="68"/>
      <c r="T1453" s="68"/>
      <c r="U1453" s="68"/>
      <c r="V1453" s="68"/>
      <c r="W1453" s="68"/>
      <c r="X1453" s="68"/>
      <c r="Y1453" s="68"/>
      <c r="Z1453" s="68"/>
      <c r="AA1453" s="68"/>
      <c r="AB1453" s="68"/>
    </row>
    <row r="1454" spans="1:28" ht="18" customHeight="1" x14ac:dyDescent="0.2">
      <c r="A1454" s="67"/>
      <c r="B1454" s="67"/>
      <c r="C1454" s="67"/>
      <c r="D1454" s="67"/>
      <c r="E1454" s="83"/>
      <c r="F1454" s="68"/>
      <c r="G1454" s="68"/>
      <c r="H1454" s="68"/>
      <c r="I1454" s="68"/>
      <c r="J1454" s="68"/>
      <c r="K1454" s="68"/>
      <c r="L1454" s="68"/>
      <c r="M1454" s="68"/>
      <c r="N1454" s="68"/>
      <c r="O1454" s="68"/>
      <c r="P1454" s="68"/>
      <c r="Q1454" s="68"/>
      <c r="R1454" s="68"/>
      <c r="S1454" s="68"/>
      <c r="T1454" s="68"/>
      <c r="U1454" s="68"/>
      <c r="V1454" s="68"/>
      <c r="W1454" s="68"/>
      <c r="X1454" s="68"/>
      <c r="Y1454" s="68"/>
      <c r="Z1454" s="68"/>
      <c r="AA1454" s="68"/>
      <c r="AB1454" s="68"/>
    </row>
    <row r="1455" spans="1:28" ht="18" customHeight="1" x14ac:dyDescent="0.2">
      <c r="A1455" s="211" t="s">
        <v>47</v>
      </c>
      <c r="B1455" s="211"/>
      <c r="C1455" s="211"/>
      <c r="D1455" s="211"/>
      <c r="E1455" s="211"/>
      <c r="F1455" s="211"/>
      <c r="G1455" s="211"/>
      <c r="H1455" s="211"/>
      <c r="I1455" s="211"/>
      <c r="J1455" s="211"/>
      <c r="K1455" s="211"/>
      <c r="L1455" s="211"/>
      <c r="M1455" s="211"/>
      <c r="N1455" s="211"/>
      <c r="O1455" s="211"/>
      <c r="P1455" s="211"/>
      <c r="Q1455" s="211"/>
      <c r="R1455" s="211"/>
      <c r="S1455" s="211"/>
      <c r="T1455" s="211"/>
      <c r="U1455" s="211"/>
      <c r="V1455" s="211"/>
      <c r="W1455" s="211"/>
      <c r="X1455" s="211"/>
      <c r="Y1455" s="211"/>
      <c r="Z1455" s="211"/>
      <c r="AA1455" s="211"/>
      <c r="AB1455" s="211"/>
    </row>
    <row r="1457" spans="1:28" ht="18" customHeight="1" x14ac:dyDescent="0.2">
      <c r="A1457" s="212">
        <f>Finanzierungsplan!$I$48</f>
        <v>2026</v>
      </c>
      <c r="B1457" s="208"/>
    </row>
    <row r="1458" spans="1:28" ht="18" customHeight="1" x14ac:dyDescent="0.2">
      <c r="A1458" s="209" t="s">
        <v>48</v>
      </c>
      <c r="B1458" s="209"/>
      <c r="C1458" s="209"/>
      <c r="D1458" s="209"/>
      <c r="E1458" s="209"/>
      <c r="F1458" s="210" t="s">
        <v>81</v>
      </c>
      <c r="G1458" s="210"/>
      <c r="H1458" s="210"/>
      <c r="I1458" s="210"/>
      <c r="J1458" s="210"/>
      <c r="K1458" s="210" t="s">
        <v>69</v>
      </c>
      <c r="L1458" s="210"/>
      <c r="M1458" s="210"/>
      <c r="N1458" s="210"/>
      <c r="O1458" s="210"/>
      <c r="P1458" s="210"/>
      <c r="Q1458" s="210"/>
      <c r="R1458" s="210"/>
      <c r="S1458" s="210" t="s">
        <v>70</v>
      </c>
      <c r="T1458" s="210"/>
      <c r="U1458" s="210"/>
      <c r="V1458" s="210"/>
      <c r="W1458" s="210"/>
      <c r="X1458" s="210" t="s">
        <v>115</v>
      </c>
      <c r="Y1458" s="210"/>
      <c r="Z1458" s="210"/>
      <c r="AA1458" s="210"/>
      <c r="AB1458" s="210"/>
    </row>
    <row r="1459" spans="1:28" ht="18" customHeight="1" x14ac:dyDescent="0.2">
      <c r="A1459" s="209"/>
      <c r="B1459" s="209"/>
      <c r="C1459" s="209"/>
      <c r="D1459" s="209"/>
      <c r="E1459" s="209"/>
      <c r="F1459" s="210"/>
      <c r="G1459" s="210"/>
      <c r="H1459" s="210"/>
      <c r="I1459" s="210"/>
      <c r="J1459" s="210"/>
      <c r="K1459" s="210"/>
      <c r="L1459" s="210"/>
      <c r="M1459" s="210"/>
      <c r="N1459" s="210"/>
      <c r="O1459" s="210"/>
      <c r="P1459" s="210"/>
      <c r="Q1459" s="210"/>
      <c r="R1459" s="210"/>
      <c r="S1459" s="210"/>
      <c r="T1459" s="210"/>
      <c r="U1459" s="210"/>
      <c r="V1459" s="210"/>
      <c r="W1459" s="210"/>
      <c r="X1459" s="210"/>
      <c r="Y1459" s="210"/>
      <c r="Z1459" s="210"/>
      <c r="AA1459" s="210"/>
      <c r="AB1459" s="210"/>
    </row>
    <row r="1460" spans="1:28" ht="18" customHeight="1" x14ac:dyDescent="0.2">
      <c r="A1460" s="206" t="s">
        <v>54</v>
      </c>
      <c r="B1460" s="206"/>
      <c r="C1460" s="206"/>
      <c r="D1460" s="206"/>
      <c r="E1460" s="206"/>
      <c r="F1460" s="207"/>
      <c r="G1460" s="207"/>
      <c r="H1460" s="207"/>
      <c r="I1460" s="207"/>
      <c r="J1460" s="207"/>
      <c r="K1460" s="207"/>
      <c r="L1460" s="207"/>
      <c r="M1460" s="207"/>
      <c r="N1460" s="207"/>
      <c r="O1460" s="207"/>
      <c r="P1460" s="207"/>
      <c r="Q1460" s="207"/>
      <c r="R1460" s="207"/>
      <c r="S1460" s="207"/>
      <c r="T1460" s="207"/>
      <c r="U1460" s="207"/>
      <c r="V1460" s="207"/>
      <c r="W1460" s="207"/>
      <c r="X1460" s="204" t="str">
        <f>IF(OR($M$1448="",$M$1440="",SUM(F1460:W1460)=0),"",IFERROR(ROUND((F1460+K1460+S1460)*$M$1448/$M$1440,2),""))</f>
        <v/>
      </c>
      <c r="Y1460" s="204"/>
      <c r="Z1460" s="204"/>
      <c r="AA1460" s="204"/>
      <c r="AB1460" s="204"/>
    </row>
    <row r="1461" spans="1:28" ht="18" customHeight="1" x14ac:dyDescent="0.2">
      <c r="A1461" s="206" t="s">
        <v>55</v>
      </c>
      <c r="B1461" s="206"/>
      <c r="C1461" s="206"/>
      <c r="D1461" s="206"/>
      <c r="E1461" s="206"/>
      <c r="F1461" s="207"/>
      <c r="G1461" s="207"/>
      <c r="H1461" s="207"/>
      <c r="I1461" s="207"/>
      <c r="J1461" s="207"/>
      <c r="K1461" s="207"/>
      <c r="L1461" s="207"/>
      <c r="M1461" s="207"/>
      <c r="N1461" s="207"/>
      <c r="O1461" s="207"/>
      <c r="P1461" s="207"/>
      <c r="Q1461" s="207"/>
      <c r="R1461" s="207"/>
      <c r="S1461" s="207"/>
      <c r="T1461" s="207"/>
      <c r="U1461" s="207"/>
      <c r="V1461" s="207"/>
      <c r="W1461" s="207"/>
      <c r="X1461" s="204" t="str">
        <f t="shared" ref="X1461:X1471" si="46">IF(OR($M$1448="",$M$1440="",SUM(F1461:W1461)=0),"",IFERROR(ROUND((F1461+K1461+S1461)*$M$1448/$M$1440,2),""))</f>
        <v/>
      </c>
      <c r="Y1461" s="204"/>
      <c r="Z1461" s="204"/>
      <c r="AA1461" s="204"/>
      <c r="AB1461" s="204"/>
    </row>
    <row r="1462" spans="1:28" ht="18" customHeight="1" x14ac:dyDescent="0.2">
      <c r="A1462" s="206" t="s">
        <v>56</v>
      </c>
      <c r="B1462" s="206"/>
      <c r="C1462" s="206"/>
      <c r="D1462" s="206"/>
      <c r="E1462" s="206"/>
      <c r="F1462" s="207"/>
      <c r="G1462" s="207"/>
      <c r="H1462" s="207"/>
      <c r="I1462" s="207"/>
      <c r="J1462" s="207"/>
      <c r="K1462" s="207"/>
      <c r="L1462" s="207"/>
      <c r="M1462" s="207"/>
      <c r="N1462" s="207"/>
      <c r="O1462" s="207"/>
      <c r="P1462" s="207"/>
      <c r="Q1462" s="207"/>
      <c r="R1462" s="207"/>
      <c r="S1462" s="207"/>
      <c r="T1462" s="207"/>
      <c r="U1462" s="207"/>
      <c r="V1462" s="207"/>
      <c r="W1462" s="207"/>
      <c r="X1462" s="204" t="str">
        <f t="shared" si="46"/>
        <v/>
      </c>
      <c r="Y1462" s="204"/>
      <c r="Z1462" s="204"/>
      <c r="AA1462" s="204"/>
      <c r="AB1462" s="204"/>
    </row>
    <row r="1463" spans="1:28" ht="18" customHeight="1" x14ac:dyDescent="0.2">
      <c r="A1463" s="206" t="s">
        <v>57</v>
      </c>
      <c r="B1463" s="206"/>
      <c r="C1463" s="206"/>
      <c r="D1463" s="206"/>
      <c r="E1463" s="206"/>
      <c r="F1463" s="207"/>
      <c r="G1463" s="207"/>
      <c r="H1463" s="207"/>
      <c r="I1463" s="207"/>
      <c r="J1463" s="207"/>
      <c r="K1463" s="207"/>
      <c r="L1463" s="207"/>
      <c r="M1463" s="207"/>
      <c r="N1463" s="207"/>
      <c r="O1463" s="207"/>
      <c r="P1463" s="207"/>
      <c r="Q1463" s="207"/>
      <c r="R1463" s="207"/>
      <c r="S1463" s="207"/>
      <c r="T1463" s="207"/>
      <c r="U1463" s="207"/>
      <c r="V1463" s="207"/>
      <c r="W1463" s="207"/>
      <c r="X1463" s="204" t="str">
        <f t="shared" si="46"/>
        <v/>
      </c>
      <c r="Y1463" s="204"/>
      <c r="Z1463" s="204"/>
      <c r="AA1463" s="204"/>
      <c r="AB1463" s="204"/>
    </row>
    <row r="1464" spans="1:28" ht="18" customHeight="1" x14ac:dyDescent="0.2">
      <c r="A1464" s="206" t="s">
        <v>58</v>
      </c>
      <c r="B1464" s="206"/>
      <c r="C1464" s="206"/>
      <c r="D1464" s="206"/>
      <c r="E1464" s="206"/>
      <c r="F1464" s="207"/>
      <c r="G1464" s="207"/>
      <c r="H1464" s="207"/>
      <c r="I1464" s="207"/>
      <c r="J1464" s="207"/>
      <c r="K1464" s="207"/>
      <c r="L1464" s="207"/>
      <c r="M1464" s="207"/>
      <c r="N1464" s="207"/>
      <c r="O1464" s="207"/>
      <c r="P1464" s="207"/>
      <c r="Q1464" s="207"/>
      <c r="R1464" s="207"/>
      <c r="S1464" s="207"/>
      <c r="T1464" s="207"/>
      <c r="U1464" s="207"/>
      <c r="V1464" s="207"/>
      <c r="W1464" s="207"/>
      <c r="X1464" s="204" t="str">
        <f t="shared" si="46"/>
        <v/>
      </c>
      <c r="Y1464" s="204"/>
      <c r="Z1464" s="204"/>
      <c r="AA1464" s="204"/>
      <c r="AB1464" s="204"/>
    </row>
    <row r="1465" spans="1:28" ht="18" customHeight="1" x14ac:dyDescent="0.2">
      <c r="A1465" s="206" t="s">
        <v>59</v>
      </c>
      <c r="B1465" s="206"/>
      <c r="C1465" s="206"/>
      <c r="D1465" s="206"/>
      <c r="E1465" s="206"/>
      <c r="F1465" s="207"/>
      <c r="G1465" s="207"/>
      <c r="H1465" s="207"/>
      <c r="I1465" s="207"/>
      <c r="J1465" s="207"/>
      <c r="K1465" s="207"/>
      <c r="L1465" s="207"/>
      <c r="M1465" s="207"/>
      <c r="N1465" s="207"/>
      <c r="O1465" s="207"/>
      <c r="P1465" s="207"/>
      <c r="Q1465" s="207"/>
      <c r="R1465" s="207"/>
      <c r="S1465" s="207"/>
      <c r="T1465" s="207"/>
      <c r="U1465" s="207"/>
      <c r="V1465" s="207"/>
      <c r="W1465" s="207"/>
      <c r="X1465" s="204" t="str">
        <f t="shared" si="46"/>
        <v/>
      </c>
      <c r="Y1465" s="204"/>
      <c r="Z1465" s="204"/>
      <c r="AA1465" s="204"/>
      <c r="AB1465" s="204"/>
    </row>
    <row r="1466" spans="1:28" ht="18" customHeight="1" x14ac:dyDescent="0.2">
      <c r="A1466" s="206" t="s">
        <v>60</v>
      </c>
      <c r="B1466" s="206"/>
      <c r="C1466" s="206"/>
      <c r="D1466" s="206"/>
      <c r="E1466" s="206"/>
      <c r="F1466" s="207"/>
      <c r="G1466" s="207"/>
      <c r="H1466" s="207"/>
      <c r="I1466" s="207"/>
      <c r="J1466" s="207"/>
      <c r="K1466" s="207"/>
      <c r="L1466" s="207"/>
      <c r="M1466" s="207"/>
      <c r="N1466" s="207"/>
      <c r="O1466" s="207"/>
      <c r="P1466" s="207"/>
      <c r="Q1466" s="207"/>
      <c r="R1466" s="207"/>
      <c r="S1466" s="207"/>
      <c r="T1466" s="207"/>
      <c r="U1466" s="207"/>
      <c r="V1466" s="207"/>
      <c r="W1466" s="207"/>
      <c r="X1466" s="204" t="str">
        <f t="shared" si="46"/>
        <v/>
      </c>
      <c r="Y1466" s="204"/>
      <c r="Z1466" s="204"/>
      <c r="AA1466" s="204"/>
      <c r="AB1466" s="204"/>
    </row>
    <row r="1467" spans="1:28" ht="18" customHeight="1" x14ac:dyDescent="0.2">
      <c r="A1467" s="206" t="s">
        <v>61</v>
      </c>
      <c r="B1467" s="206"/>
      <c r="C1467" s="206"/>
      <c r="D1467" s="206"/>
      <c r="E1467" s="206"/>
      <c r="F1467" s="207"/>
      <c r="G1467" s="207"/>
      <c r="H1467" s="207"/>
      <c r="I1467" s="207"/>
      <c r="J1467" s="207"/>
      <c r="K1467" s="207"/>
      <c r="L1467" s="207"/>
      <c r="M1467" s="207"/>
      <c r="N1467" s="207"/>
      <c r="O1467" s="207"/>
      <c r="P1467" s="207"/>
      <c r="Q1467" s="207"/>
      <c r="R1467" s="207"/>
      <c r="S1467" s="207"/>
      <c r="T1467" s="207"/>
      <c r="U1467" s="207"/>
      <c r="V1467" s="207"/>
      <c r="W1467" s="207"/>
      <c r="X1467" s="204" t="str">
        <f t="shared" si="46"/>
        <v/>
      </c>
      <c r="Y1467" s="204"/>
      <c r="Z1467" s="204"/>
      <c r="AA1467" s="204"/>
      <c r="AB1467" s="204"/>
    </row>
    <row r="1468" spans="1:28" ht="18" customHeight="1" x14ac:dyDescent="0.2">
      <c r="A1468" s="206" t="s">
        <v>62</v>
      </c>
      <c r="B1468" s="206"/>
      <c r="C1468" s="206"/>
      <c r="D1468" s="206"/>
      <c r="E1468" s="206"/>
      <c r="F1468" s="207"/>
      <c r="G1468" s="207"/>
      <c r="H1468" s="207"/>
      <c r="I1468" s="207"/>
      <c r="J1468" s="207"/>
      <c r="K1468" s="207"/>
      <c r="L1468" s="207"/>
      <c r="M1468" s="207"/>
      <c r="N1468" s="207"/>
      <c r="O1468" s="207"/>
      <c r="P1468" s="207"/>
      <c r="Q1468" s="207"/>
      <c r="R1468" s="207"/>
      <c r="S1468" s="207"/>
      <c r="T1468" s="207"/>
      <c r="U1468" s="207"/>
      <c r="V1468" s="207"/>
      <c r="W1468" s="207"/>
      <c r="X1468" s="204" t="str">
        <f t="shared" si="46"/>
        <v/>
      </c>
      <c r="Y1468" s="204"/>
      <c r="Z1468" s="204"/>
      <c r="AA1468" s="204"/>
      <c r="AB1468" s="204"/>
    </row>
    <row r="1469" spans="1:28" ht="18" customHeight="1" x14ac:dyDescent="0.2">
      <c r="A1469" s="206" t="s">
        <v>63</v>
      </c>
      <c r="B1469" s="206"/>
      <c r="C1469" s="206"/>
      <c r="D1469" s="206"/>
      <c r="E1469" s="206"/>
      <c r="F1469" s="207"/>
      <c r="G1469" s="207"/>
      <c r="H1469" s="207"/>
      <c r="I1469" s="207"/>
      <c r="J1469" s="207"/>
      <c r="K1469" s="207"/>
      <c r="L1469" s="207"/>
      <c r="M1469" s="207"/>
      <c r="N1469" s="207"/>
      <c r="O1469" s="207"/>
      <c r="P1469" s="207"/>
      <c r="Q1469" s="207"/>
      <c r="R1469" s="207"/>
      <c r="S1469" s="207"/>
      <c r="T1469" s="207"/>
      <c r="U1469" s="207"/>
      <c r="V1469" s="207"/>
      <c r="W1469" s="207"/>
      <c r="X1469" s="204" t="str">
        <f t="shared" si="46"/>
        <v/>
      </c>
      <c r="Y1469" s="204"/>
      <c r="Z1469" s="204"/>
      <c r="AA1469" s="204"/>
      <c r="AB1469" s="204"/>
    </row>
    <row r="1470" spans="1:28" ht="18" customHeight="1" x14ac:dyDescent="0.2">
      <c r="A1470" s="206" t="s">
        <v>64</v>
      </c>
      <c r="B1470" s="206"/>
      <c r="C1470" s="206"/>
      <c r="D1470" s="206"/>
      <c r="E1470" s="206"/>
      <c r="F1470" s="207"/>
      <c r="G1470" s="207"/>
      <c r="H1470" s="207"/>
      <c r="I1470" s="207"/>
      <c r="J1470" s="207"/>
      <c r="K1470" s="207"/>
      <c r="L1470" s="207"/>
      <c r="M1470" s="207"/>
      <c r="N1470" s="207"/>
      <c r="O1470" s="207"/>
      <c r="P1470" s="207"/>
      <c r="Q1470" s="207"/>
      <c r="R1470" s="207"/>
      <c r="S1470" s="207"/>
      <c r="T1470" s="207"/>
      <c r="U1470" s="207"/>
      <c r="V1470" s="207"/>
      <c r="W1470" s="207"/>
      <c r="X1470" s="204" t="str">
        <f t="shared" si="46"/>
        <v/>
      </c>
      <c r="Y1470" s="204"/>
      <c r="Z1470" s="204"/>
      <c r="AA1470" s="204"/>
      <c r="AB1470" s="204"/>
    </row>
    <row r="1471" spans="1:28" ht="18" customHeight="1" x14ac:dyDescent="0.2">
      <c r="A1471" s="206" t="s">
        <v>65</v>
      </c>
      <c r="B1471" s="206"/>
      <c r="C1471" s="206"/>
      <c r="D1471" s="206"/>
      <c r="E1471" s="206"/>
      <c r="F1471" s="207"/>
      <c r="G1471" s="207"/>
      <c r="H1471" s="207"/>
      <c r="I1471" s="207"/>
      <c r="J1471" s="207"/>
      <c r="K1471" s="207"/>
      <c r="L1471" s="207"/>
      <c r="M1471" s="207"/>
      <c r="N1471" s="207"/>
      <c r="O1471" s="207"/>
      <c r="P1471" s="207"/>
      <c r="Q1471" s="207"/>
      <c r="R1471" s="207"/>
      <c r="S1471" s="207"/>
      <c r="T1471" s="207"/>
      <c r="U1471" s="207"/>
      <c r="V1471" s="207"/>
      <c r="W1471" s="207"/>
      <c r="X1471" s="204" t="str">
        <f t="shared" si="46"/>
        <v/>
      </c>
      <c r="Y1471" s="204"/>
      <c r="Z1471" s="204"/>
      <c r="AA1471" s="204"/>
      <c r="AB1471" s="204"/>
    </row>
    <row r="1472" spans="1:28" ht="18" customHeight="1" x14ac:dyDescent="0.2">
      <c r="A1472" s="203" t="s">
        <v>66</v>
      </c>
      <c r="B1472" s="203"/>
      <c r="C1472" s="203"/>
      <c r="D1472" s="203"/>
      <c r="E1472" s="203"/>
      <c r="F1472" s="203"/>
      <c r="G1472" s="203"/>
      <c r="H1472" s="203"/>
      <c r="I1472" s="203"/>
      <c r="J1472" s="203"/>
      <c r="K1472" s="203"/>
      <c r="L1472" s="203"/>
      <c r="M1472" s="203"/>
      <c r="N1472" s="203"/>
      <c r="O1472" s="203"/>
      <c r="P1472" s="203"/>
      <c r="Q1472" s="203"/>
      <c r="R1472" s="203"/>
      <c r="S1472" s="203"/>
      <c r="T1472" s="203"/>
      <c r="U1472" s="203"/>
      <c r="V1472" s="203"/>
      <c r="W1472" s="203"/>
      <c r="X1472" s="204" t="str">
        <f>IF(SUM(X1460:AB1471)=0,"",SUM(X1460:AB1471))</f>
        <v/>
      </c>
      <c r="Y1472" s="204"/>
      <c r="Z1472" s="204"/>
      <c r="AA1472" s="204"/>
      <c r="AB1472" s="204"/>
    </row>
    <row r="1473" spans="1:28" ht="18" customHeight="1" x14ac:dyDescent="0.2">
      <c r="A1473" s="203" t="s">
        <v>87</v>
      </c>
      <c r="B1473" s="203"/>
      <c r="C1473" s="203"/>
      <c r="D1473" s="203"/>
      <c r="E1473" s="203"/>
      <c r="F1473" s="203"/>
      <c r="G1473" s="203"/>
      <c r="H1473" s="203"/>
      <c r="I1473" s="203"/>
      <c r="J1473" s="203"/>
      <c r="K1473" s="203"/>
      <c r="L1473" s="203"/>
      <c r="M1473" s="203"/>
      <c r="N1473" s="203"/>
      <c r="O1473" s="203"/>
      <c r="P1473" s="203"/>
      <c r="Q1473" s="203"/>
      <c r="R1473" s="203"/>
      <c r="S1473" s="203"/>
      <c r="T1473" s="203"/>
      <c r="U1473" s="203"/>
      <c r="V1473" s="203"/>
      <c r="W1473" s="203"/>
      <c r="X1473" s="204" t="str">
        <f>IFERROR(ROUND(X1472*0.22,2),"")</f>
        <v/>
      </c>
      <c r="Y1473" s="204"/>
      <c r="Z1473" s="204"/>
      <c r="AA1473" s="204"/>
      <c r="AB1473" s="204"/>
    </row>
    <row r="1474" spans="1:28" ht="18" customHeight="1" x14ac:dyDescent="0.2">
      <c r="A1474" s="203" t="s">
        <v>67</v>
      </c>
      <c r="B1474" s="203"/>
      <c r="C1474" s="203"/>
      <c r="D1474" s="203"/>
      <c r="E1474" s="203"/>
      <c r="F1474" s="203"/>
      <c r="G1474" s="203"/>
      <c r="H1474" s="203"/>
      <c r="I1474" s="203"/>
      <c r="J1474" s="203"/>
      <c r="K1474" s="203"/>
      <c r="L1474" s="203"/>
      <c r="M1474" s="203"/>
      <c r="N1474" s="203"/>
      <c r="O1474" s="203"/>
      <c r="P1474" s="203"/>
      <c r="Q1474" s="203"/>
      <c r="R1474" s="203"/>
      <c r="S1474" s="203"/>
      <c r="T1474" s="203"/>
      <c r="U1474" s="203"/>
      <c r="V1474" s="203"/>
      <c r="W1474" s="203"/>
      <c r="X1474" s="204" t="str">
        <f>IFERROR(ROUND(X1472*0.01,2),"")</f>
        <v/>
      </c>
      <c r="Y1474" s="204"/>
      <c r="Z1474" s="204"/>
      <c r="AA1474" s="204"/>
      <c r="AB1474" s="204"/>
    </row>
    <row r="1475" spans="1:28" ht="18" customHeight="1" x14ac:dyDescent="0.2">
      <c r="A1475" s="203" t="s">
        <v>33</v>
      </c>
      <c r="B1475" s="203"/>
      <c r="C1475" s="203"/>
      <c r="D1475" s="203"/>
      <c r="E1475" s="203"/>
      <c r="F1475" s="203"/>
      <c r="G1475" s="203"/>
      <c r="H1475" s="203"/>
      <c r="I1475" s="203"/>
      <c r="J1475" s="203"/>
      <c r="K1475" s="203"/>
      <c r="L1475" s="203"/>
      <c r="M1475" s="203"/>
      <c r="N1475" s="203"/>
      <c r="O1475" s="203"/>
      <c r="P1475" s="203"/>
      <c r="Q1475" s="203"/>
      <c r="R1475" s="203"/>
      <c r="S1475" s="203"/>
      <c r="T1475" s="203"/>
      <c r="U1475" s="203"/>
      <c r="V1475" s="203"/>
      <c r="W1475" s="203"/>
      <c r="X1475" s="204" t="str">
        <f>IF(SUM(X1472:AB1474)=0,"",SUM(X1472:AB1474))</f>
        <v/>
      </c>
      <c r="Y1475" s="204"/>
      <c r="Z1475" s="204"/>
      <c r="AA1475" s="204"/>
      <c r="AB1475" s="204"/>
    </row>
    <row r="1476" spans="1:28" ht="18" customHeight="1" x14ac:dyDescent="0.2">
      <c r="A1476" s="67"/>
      <c r="B1476" s="67"/>
      <c r="C1476" s="67"/>
      <c r="D1476" s="67"/>
      <c r="E1476" s="67"/>
      <c r="F1476" s="67"/>
      <c r="G1476" s="67"/>
      <c r="H1476" s="67"/>
      <c r="I1476" s="67"/>
      <c r="J1476" s="67"/>
      <c r="K1476" s="67"/>
      <c r="L1476" s="67"/>
      <c r="M1476" s="67"/>
      <c r="N1476" s="94"/>
      <c r="O1476" s="89"/>
      <c r="P1476" s="89"/>
      <c r="Q1476" s="89"/>
      <c r="R1476" s="89"/>
      <c r="S1476" s="95"/>
      <c r="T1476" s="95"/>
      <c r="U1476" s="95"/>
      <c r="V1476" s="95"/>
      <c r="W1476" s="95"/>
      <c r="X1476" s="95"/>
      <c r="Y1476" s="95"/>
      <c r="Z1476" s="95"/>
      <c r="AA1476" s="90"/>
      <c r="AB1476" s="90"/>
    </row>
    <row r="1477" spans="1:28" ht="18" customHeight="1" x14ac:dyDescent="0.2">
      <c r="A1477" s="92" t="s">
        <v>71</v>
      </c>
      <c r="B1477" s="82"/>
      <c r="C1477" s="82"/>
      <c r="D1477" s="82"/>
      <c r="E1477" s="82"/>
      <c r="F1477" s="82"/>
      <c r="G1477" s="82"/>
      <c r="H1477" s="82"/>
      <c r="I1477" s="82"/>
      <c r="J1477" s="82"/>
      <c r="K1477" s="82"/>
      <c r="L1477" s="82"/>
      <c r="M1477" s="82"/>
      <c r="N1477" s="82"/>
      <c r="O1477" s="82"/>
      <c r="P1477" s="82"/>
      <c r="R1477" s="82"/>
      <c r="T1477" s="82"/>
      <c r="V1477" s="82"/>
      <c r="W1477" s="82"/>
      <c r="X1477" s="82"/>
      <c r="Y1477" s="82"/>
      <c r="Z1477" s="82"/>
      <c r="AA1477" s="82"/>
      <c r="AB1477" s="93" t="s">
        <v>72</v>
      </c>
    </row>
    <row r="1478" spans="1:28" ht="18" customHeight="1" x14ac:dyDescent="0.2">
      <c r="A1478" s="82"/>
      <c r="B1478" s="82"/>
      <c r="C1478" s="82"/>
      <c r="D1478" s="82"/>
      <c r="E1478" s="82"/>
      <c r="F1478" s="82"/>
      <c r="G1478" s="82"/>
      <c r="H1478" s="82"/>
      <c r="I1478" s="82"/>
      <c r="J1478" s="82"/>
      <c r="K1478" s="82"/>
      <c r="L1478" s="82"/>
      <c r="M1478" s="82"/>
      <c r="N1478" s="82"/>
      <c r="O1478" s="82"/>
      <c r="P1478" s="82"/>
      <c r="Q1478" s="82"/>
      <c r="R1478" s="82"/>
      <c r="T1478" s="82"/>
      <c r="V1478" s="82"/>
      <c r="W1478" s="82"/>
      <c r="X1478" s="82"/>
      <c r="Y1478" s="82"/>
      <c r="Z1478" s="82"/>
      <c r="AA1478" s="82"/>
      <c r="AB1478" s="82"/>
    </row>
    <row r="1479" spans="1:28" ht="18" customHeight="1" x14ac:dyDescent="0.2">
      <c r="A1479" s="208">
        <f>Finanzierungsplan!$N$48</f>
        <v>2027</v>
      </c>
      <c r="B1479" s="208"/>
    </row>
    <row r="1480" spans="1:28" ht="18" customHeight="1" x14ac:dyDescent="0.2">
      <c r="A1480" s="209" t="s">
        <v>48</v>
      </c>
      <c r="B1480" s="209"/>
      <c r="C1480" s="209"/>
      <c r="D1480" s="209"/>
      <c r="E1480" s="209"/>
      <c r="F1480" s="210" t="s">
        <v>81</v>
      </c>
      <c r="G1480" s="210"/>
      <c r="H1480" s="210"/>
      <c r="I1480" s="210"/>
      <c r="J1480" s="210"/>
      <c r="K1480" s="210" t="s">
        <v>69</v>
      </c>
      <c r="L1480" s="210"/>
      <c r="M1480" s="210"/>
      <c r="N1480" s="210"/>
      <c r="O1480" s="210"/>
      <c r="P1480" s="210"/>
      <c r="Q1480" s="210"/>
      <c r="R1480" s="210"/>
      <c r="S1480" s="210" t="s">
        <v>70</v>
      </c>
      <c r="T1480" s="210"/>
      <c r="U1480" s="210"/>
      <c r="V1480" s="210"/>
      <c r="W1480" s="210"/>
      <c r="X1480" s="210" t="s">
        <v>115</v>
      </c>
      <c r="Y1480" s="210"/>
      <c r="Z1480" s="210"/>
      <c r="AA1480" s="210"/>
      <c r="AB1480" s="210"/>
    </row>
    <row r="1481" spans="1:28" ht="18" customHeight="1" x14ac:dyDescent="0.2">
      <c r="A1481" s="209"/>
      <c r="B1481" s="209"/>
      <c r="C1481" s="209"/>
      <c r="D1481" s="209"/>
      <c r="E1481" s="209"/>
      <c r="F1481" s="210"/>
      <c r="G1481" s="210"/>
      <c r="H1481" s="210"/>
      <c r="I1481" s="210"/>
      <c r="J1481" s="210"/>
      <c r="K1481" s="210"/>
      <c r="L1481" s="210"/>
      <c r="M1481" s="210"/>
      <c r="N1481" s="210"/>
      <c r="O1481" s="210"/>
      <c r="P1481" s="210"/>
      <c r="Q1481" s="210"/>
      <c r="R1481" s="210"/>
      <c r="S1481" s="210"/>
      <c r="T1481" s="210"/>
      <c r="U1481" s="210"/>
      <c r="V1481" s="210"/>
      <c r="W1481" s="210"/>
      <c r="X1481" s="210"/>
      <c r="Y1481" s="210"/>
      <c r="Z1481" s="210"/>
      <c r="AA1481" s="210"/>
      <c r="AB1481" s="210"/>
    </row>
    <row r="1482" spans="1:28" ht="18" customHeight="1" x14ac:dyDescent="0.2">
      <c r="A1482" s="206" t="s">
        <v>54</v>
      </c>
      <c r="B1482" s="206"/>
      <c r="C1482" s="206"/>
      <c r="D1482" s="206"/>
      <c r="E1482" s="206"/>
      <c r="F1482" s="207"/>
      <c r="G1482" s="207"/>
      <c r="H1482" s="207"/>
      <c r="I1482" s="207"/>
      <c r="J1482" s="207"/>
      <c r="K1482" s="207"/>
      <c r="L1482" s="207"/>
      <c r="M1482" s="207"/>
      <c r="N1482" s="207"/>
      <c r="O1482" s="207"/>
      <c r="P1482" s="207"/>
      <c r="Q1482" s="207"/>
      <c r="R1482" s="207"/>
      <c r="S1482" s="207"/>
      <c r="T1482" s="207"/>
      <c r="U1482" s="207"/>
      <c r="V1482" s="207"/>
      <c r="W1482" s="207"/>
      <c r="X1482" s="204" t="str">
        <f>IF(OR($M$1448="",$M$1440="",SUM(F1482:W1482)=0),"",IFERROR(ROUND((F1482+K1482+S1482)*$M$1448/$M$1440,2),""))</f>
        <v/>
      </c>
      <c r="Y1482" s="204"/>
      <c r="Z1482" s="204"/>
      <c r="AA1482" s="204"/>
      <c r="AB1482" s="204"/>
    </row>
    <row r="1483" spans="1:28" ht="18" customHeight="1" x14ac:dyDescent="0.2">
      <c r="A1483" s="206" t="s">
        <v>55</v>
      </c>
      <c r="B1483" s="206"/>
      <c r="C1483" s="206"/>
      <c r="D1483" s="206"/>
      <c r="E1483" s="206"/>
      <c r="F1483" s="207"/>
      <c r="G1483" s="207"/>
      <c r="H1483" s="207"/>
      <c r="I1483" s="207"/>
      <c r="J1483" s="207"/>
      <c r="K1483" s="207"/>
      <c r="L1483" s="207"/>
      <c r="M1483" s="207"/>
      <c r="N1483" s="207"/>
      <c r="O1483" s="207"/>
      <c r="P1483" s="207"/>
      <c r="Q1483" s="207"/>
      <c r="R1483" s="207"/>
      <c r="S1483" s="207"/>
      <c r="T1483" s="207"/>
      <c r="U1483" s="207"/>
      <c r="V1483" s="207"/>
      <c r="W1483" s="207"/>
      <c r="X1483" s="204" t="str">
        <f t="shared" ref="X1483:X1493" si="47">IF(OR($M$1448="",$M$1440="",SUM(F1483:W1483)=0),"",IFERROR(ROUND((F1483+K1483+S1483)*$M$1448/$M$1440,2),""))</f>
        <v/>
      </c>
      <c r="Y1483" s="204"/>
      <c r="Z1483" s="204"/>
      <c r="AA1483" s="204"/>
      <c r="AB1483" s="204"/>
    </row>
    <row r="1484" spans="1:28" ht="18" customHeight="1" x14ac:dyDescent="0.2">
      <c r="A1484" s="206" t="s">
        <v>56</v>
      </c>
      <c r="B1484" s="206"/>
      <c r="C1484" s="206"/>
      <c r="D1484" s="206"/>
      <c r="E1484" s="206"/>
      <c r="F1484" s="207"/>
      <c r="G1484" s="207"/>
      <c r="H1484" s="207"/>
      <c r="I1484" s="207"/>
      <c r="J1484" s="207"/>
      <c r="K1484" s="207"/>
      <c r="L1484" s="207"/>
      <c r="M1484" s="207"/>
      <c r="N1484" s="207"/>
      <c r="O1484" s="207"/>
      <c r="P1484" s="207"/>
      <c r="Q1484" s="207"/>
      <c r="R1484" s="207"/>
      <c r="S1484" s="207"/>
      <c r="T1484" s="207"/>
      <c r="U1484" s="207"/>
      <c r="V1484" s="207"/>
      <c r="W1484" s="207"/>
      <c r="X1484" s="204" t="str">
        <f t="shared" si="47"/>
        <v/>
      </c>
      <c r="Y1484" s="204"/>
      <c r="Z1484" s="204"/>
      <c r="AA1484" s="204"/>
      <c r="AB1484" s="204"/>
    </row>
    <row r="1485" spans="1:28" ht="18" customHeight="1" x14ac:dyDescent="0.2">
      <c r="A1485" s="206" t="s">
        <v>57</v>
      </c>
      <c r="B1485" s="206"/>
      <c r="C1485" s="206"/>
      <c r="D1485" s="206"/>
      <c r="E1485" s="206"/>
      <c r="F1485" s="207"/>
      <c r="G1485" s="207"/>
      <c r="H1485" s="207"/>
      <c r="I1485" s="207"/>
      <c r="J1485" s="207"/>
      <c r="K1485" s="207"/>
      <c r="L1485" s="207"/>
      <c r="M1485" s="207"/>
      <c r="N1485" s="207"/>
      <c r="O1485" s="207"/>
      <c r="P1485" s="207"/>
      <c r="Q1485" s="207"/>
      <c r="R1485" s="207"/>
      <c r="S1485" s="207"/>
      <c r="T1485" s="207"/>
      <c r="U1485" s="207"/>
      <c r="V1485" s="207"/>
      <c r="W1485" s="207"/>
      <c r="X1485" s="204" t="str">
        <f t="shared" si="47"/>
        <v/>
      </c>
      <c r="Y1485" s="204"/>
      <c r="Z1485" s="204"/>
      <c r="AA1485" s="204"/>
      <c r="AB1485" s="204"/>
    </row>
    <row r="1486" spans="1:28" ht="18" customHeight="1" x14ac:dyDescent="0.2">
      <c r="A1486" s="206" t="s">
        <v>58</v>
      </c>
      <c r="B1486" s="206"/>
      <c r="C1486" s="206"/>
      <c r="D1486" s="206"/>
      <c r="E1486" s="206"/>
      <c r="F1486" s="207"/>
      <c r="G1486" s="207"/>
      <c r="H1486" s="207"/>
      <c r="I1486" s="207"/>
      <c r="J1486" s="207"/>
      <c r="K1486" s="207"/>
      <c r="L1486" s="207"/>
      <c r="M1486" s="207"/>
      <c r="N1486" s="207"/>
      <c r="O1486" s="207"/>
      <c r="P1486" s="207"/>
      <c r="Q1486" s="207"/>
      <c r="R1486" s="207"/>
      <c r="S1486" s="207"/>
      <c r="T1486" s="207"/>
      <c r="U1486" s="207"/>
      <c r="V1486" s="207"/>
      <c r="W1486" s="207"/>
      <c r="X1486" s="204" t="str">
        <f t="shared" si="47"/>
        <v/>
      </c>
      <c r="Y1486" s="204"/>
      <c r="Z1486" s="204"/>
      <c r="AA1486" s="204"/>
      <c r="AB1486" s="204"/>
    </row>
    <row r="1487" spans="1:28" ht="18" customHeight="1" x14ac:dyDescent="0.2">
      <c r="A1487" s="206" t="s">
        <v>59</v>
      </c>
      <c r="B1487" s="206"/>
      <c r="C1487" s="206"/>
      <c r="D1487" s="206"/>
      <c r="E1487" s="206"/>
      <c r="F1487" s="207"/>
      <c r="G1487" s="207"/>
      <c r="H1487" s="207"/>
      <c r="I1487" s="207"/>
      <c r="J1487" s="207"/>
      <c r="K1487" s="207"/>
      <c r="L1487" s="207"/>
      <c r="M1487" s="207"/>
      <c r="N1487" s="207"/>
      <c r="O1487" s="207"/>
      <c r="P1487" s="207"/>
      <c r="Q1487" s="207"/>
      <c r="R1487" s="207"/>
      <c r="S1487" s="207"/>
      <c r="T1487" s="207"/>
      <c r="U1487" s="207"/>
      <c r="V1487" s="207"/>
      <c r="W1487" s="207"/>
      <c r="X1487" s="204" t="str">
        <f t="shared" si="47"/>
        <v/>
      </c>
      <c r="Y1487" s="204"/>
      <c r="Z1487" s="204"/>
      <c r="AA1487" s="204"/>
      <c r="AB1487" s="204"/>
    </row>
    <row r="1488" spans="1:28" ht="18" customHeight="1" x14ac:dyDescent="0.2">
      <c r="A1488" s="206" t="s">
        <v>60</v>
      </c>
      <c r="B1488" s="206"/>
      <c r="C1488" s="206"/>
      <c r="D1488" s="206"/>
      <c r="E1488" s="206"/>
      <c r="F1488" s="207"/>
      <c r="G1488" s="207"/>
      <c r="H1488" s="207"/>
      <c r="I1488" s="207"/>
      <c r="J1488" s="207"/>
      <c r="K1488" s="207"/>
      <c r="L1488" s="207"/>
      <c r="M1488" s="207"/>
      <c r="N1488" s="207"/>
      <c r="O1488" s="207"/>
      <c r="P1488" s="207"/>
      <c r="Q1488" s="207"/>
      <c r="R1488" s="207"/>
      <c r="S1488" s="207"/>
      <c r="T1488" s="207"/>
      <c r="U1488" s="207"/>
      <c r="V1488" s="207"/>
      <c r="W1488" s="207"/>
      <c r="X1488" s="204" t="str">
        <f t="shared" si="47"/>
        <v/>
      </c>
      <c r="Y1488" s="204"/>
      <c r="Z1488" s="204"/>
      <c r="AA1488" s="204"/>
      <c r="AB1488" s="204"/>
    </row>
    <row r="1489" spans="1:28" ht="18" customHeight="1" x14ac:dyDescent="0.2">
      <c r="A1489" s="206" t="s">
        <v>61</v>
      </c>
      <c r="B1489" s="206"/>
      <c r="C1489" s="206"/>
      <c r="D1489" s="206"/>
      <c r="E1489" s="206"/>
      <c r="F1489" s="207"/>
      <c r="G1489" s="207"/>
      <c r="H1489" s="207"/>
      <c r="I1489" s="207"/>
      <c r="J1489" s="207"/>
      <c r="K1489" s="207"/>
      <c r="L1489" s="207"/>
      <c r="M1489" s="207"/>
      <c r="N1489" s="207"/>
      <c r="O1489" s="207"/>
      <c r="P1489" s="207"/>
      <c r="Q1489" s="207"/>
      <c r="R1489" s="207"/>
      <c r="S1489" s="207"/>
      <c r="T1489" s="207"/>
      <c r="U1489" s="207"/>
      <c r="V1489" s="207"/>
      <c r="W1489" s="207"/>
      <c r="X1489" s="204" t="str">
        <f t="shared" si="47"/>
        <v/>
      </c>
      <c r="Y1489" s="204"/>
      <c r="Z1489" s="204"/>
      <c r="AA1489" s="204"/>
      <c r="AB1489" s="204"/>
    </row>
    <row r="1490" spans="1:28" ht="18" customHeight="1" x14ac:dyDescent="0.2">
      <c r="A1490" s="206" t="s">
        <v>62</v>
      </c>
      <c r="B1490" s="206"/>
      <c r="C1490" s="206"/>
      <c r="D1490" s="206"/>
      <c r="E1490" s="206"/>
      <c r="F1490" s="207"/>
      <c r="G1490" s="207"/>
      <c r="H1490" s="207"/>
      <c r="I1490" s="207"/>
      <c r="J1490" s="207"/>
      <c r="K1490" s="207"/>
      <c r="L1490" s="207"/>
      <c r="M1490" s="207"/>
      <c r="N1490" s="207"/>
      <c r="O1490" s="207"/>
      <c r="P1490" s="207"/>
      <c r="Q1490" s="207"/>
      <c r="R1490" s="207"/>
      <c r="S1490" s="207"/>
      <c r="T1490" s="207"/>
      <c r="U1490" s="207"/>
      <c r="V1490" s="207"/>
      <c r="W1490" s="207"/>
      <c r="X1490" s="204" t="str">
        <f t="shared" si="47"/>
        <v/>
      </c>
      <c r="Y1490" s="204"/>
      <c r="Z1490" s="204"/>
      <c r="AA1490" s="204"/>
      <c r="AB1490" s="204"/>
    </row>
    <row r="1491" spans="1:28" ht="18" customHeight="1" x14ac:dyDescent="0.2">
      <c r="A1491" s="206" t="s">
        <v>63</v>
      </c>
      <c r="B1491" s="206"/>
      <c r="C1491" s="206"/>
      <c r="D1491" s="206"/>
      <c r="E1491" s="206"/>
      <c r="F1491" s="207"/>
      <c r="G1491" s="207"/>
      <c r="H1491" s="207"/>
      <c r="I1491" s="207"/>
      <c r="J1491" s="207"/>
      <c r="K1491" s="207"/>
      <c r="L1491" s="207"/>
      <c r="M1491" s="207"/>
      <c r="N1491" s="207"/>
      <c r="O1491" s="207"/>
      <c r="P1491" s="207"/>
      <c r="Q1491" s="207"/>
      <c r="R1491" s="207"/>
      <c r="S1491" s="207"/>
      <c r="T1491" s="207"/>
      <c r="U1491" s="207"/>
      <c r="V1491" s="207"/>
      <c r="W1491" s="207"/>
      <c r="X1491" s="204" t="str">
        <f t="shared" si="47"/>
        <v/>
      </c>
      <c r="Y1491" s="204"/>
      <c r="Z1491" s="204"/>
      <c r="AA1491" s="204"/>
      <c r="AB1491" s="204"/>
    </row>
    <row r="1492" spans="1:28" ht="18" customHeight="1" x14ac:dyDescent="0.2">
      <c r="A1492" s="206" t="s">
        <v>64</v>
      </c>
      <c r="B1492" s="206"/>
      <c r="C1492" s="206"/>
      <c r="D1492" s="206"/>
      <c r="E1492" s="206"/>
      <c r="F1492" s="207"/>
      <c r="G1492" s="207"/>
      <c r="H1492" s="207"/>
      <c r="I1492" s="207"/>
      <c r="J1492" s="207"/>
      <c r="K1492" s="207"/>
      <c r="L1492" s="207"/>
      <c r="M1492" s="207"/>
      <c r="N1492" s="207"/>
      <c r="O1492" s="207"/>
      <c r="P1492" s="207"/>
      <c r="Q1492" s="207"/>
      <c r="R1492" s="207"/>
      <c r="S1492" s="207"/>
      <c r="T1492" s="207"/>
      <c r="U1492" s="207"/>
      <c r="V1492" s="207"/>
      <c r="W1492" s="207"/>
      <c r="X1492" s="204" t="str">
        <f t="shared" si="47"/>
        <v/>
      </c>
      <c r="Y1492" s="204"/>
      <c r="Z1492" s="204"/>
      <c r="AA1492" s="204"/>
      <c r="AB1492" s="204"/>
    </row>
    <row r="1493" spans="1:28" ht="18" customHeight="1" x14ac:dyDescent="0.2">
      <c r="A1493" s="206" t="s">
        <v>65</v>
      </c>
      <c r="B1493" s="206"/>
      <c r="C1493" s="206"/>
      <c r="D1493" s="206"/>
      <c r="E1493" s="206"/>
      <c r="F1493" s="207"/>
      <c r="G1493" s="207"/>
      <c r="H1493" s="207"/>
      <c r="I1493" s="207"/>
      <c r="J1493" s="207"/>
      <c r="K1493" s="207"/>
      <c r="L1493" s="207"/>
      <c r="M1493" s="207"/>
      <c r="N1493" s="207"/>
      <c r="O1493" s="207"/>
      <c r="P1493" s="207"/>
      <c r="Q1493" s="207"/>
      <c r="R1493" s="207"/>
      <c r="S1493" s="207"/>
      <c r="T1493" s="207"/>
      <c r="U1493" s="207"/>
      <c r="V1493" s="207"/>
      <c r="W1493" s="207"/>
      <c r="X1493" s="204" t="str">
        <f t="shared" si="47"/>
        <v/>
      </c>
      <c r="Y1493" s="204"/>
      <c r="Z1493" s="204"/>
      <c r="AA1493" s="204"/>
      <c r="AB1493" s="204"/>
    </row>
    <row r="1494" spans="1:28" ht="18" customHeight="1" x14ac:dyDescent="0.2">
      <c r="A1494" s="203" t="s">
        <v>66</v>
      </c>
      <c r="B1494" s="203"/>
      <c r="C1494" s="203"/>
      <c r="D1494" s="203"/>
      <c r="E1494" s="203"/>
      <c r="F1494" s="203"/>
      <c r="G1494" s="203"/>
      <c r="H1494" s="203"/>
      <c r="I1494" s="203"/>
      <c r="J1494" s="203"/>
      <c r="K1494" s="203"/>
      <c r="L1494" s="203"/>
      <c r="M1494" s="203"/>
      <c r="N1494" s="203"/>
      <c r="O1494" s="203"/>
      <c r="P1494" s="203"/>
      <c r="Q1494" s="203"/>
      <c r="R1494" s="203"/>
      <c r="S1494" s="203"/>
      <c r="T1494" s="203"/>
      <c r="U1494" s="203"/>
      <c r="V1494" s="203"/>
      <c r="W1494" s="203"/>
      <c r="X1494" s="204" t="str">
        <f>IF(SUM(X1482:AB1493)=0,"",SUM(X1482:AB1493))</f>
        <v/>
      </c>
      <c r="Y1494" s="204"/>
      <c r="Z1494" s="204"/>
      <c r="AA1494" s="204"/>
      <c r="AB1494" s="204"/>
    </row>
    <row r="1495" spans="1:28" ht="18" customHeight="1" x14ac:dyDescent="0.2">
      <c r="A1495" s="203" t="s">
        <v>87</v>
      </c>
      <c r="B1495" s="203"/>
      <c r="C1495" s="203"/>
      <c r="D1495" s="203"/>
      <c r="E1495" s="203"/>
      <c r="F1495" s="203"/>
      <c r="G1495" s="203"/>
      <c r="H1495" s="203"/>
      <c r="I1495" s="203"/>
      <c r="J1495" s="203"/>
      <c r="K1495" s="203"/>
      <c r="L1495" s="203"/>
      <c r="M1495" s="203"/>
      <c r="N1495" s="203"/>
      <c r="O1495" s="203"/>
      <c r="P1495" s="203"/>
      <c r="Q1495" s="203"/>
      <c r="R1495" s="203"/>
      <c r="S1495" s="203"/>
      <c r="T1495" s="203"/>
      <c r="U1495" s="203"/>
      <c r="V1495" s="203"/>
      <c r="W1495" s="203"/>
      <c r="X1495" s="204" t="str">
        <f>IFERROR(ROUND(X1494*0.22,2),"")</f>
        <v/>
      </c>
      <c r="Y1495" s="204"/>
      <c r="Z1495" s="204"/>
      <c r="AA1495" s="204"/>
      <c r="AB1495" s="204"/>
    </row>
    <row r="1496" spans="1:28" ht="18" customHeight="1" x14ac:dyDescent="0.2">
      <c r="A1496" s="203" t="s">
        <v>67</v>
      </c>
      <c r="B1496" s="203"/>
      <c r="C1496" s="203"/>
      <c r="D1496" s="203"/>
      <c r="E1496" s="203"/>
      <c r="F1496" s="203"/>
      <c r="G1496" s="203"/>
      <c r="H1496" s="203"/>
      <c r="I1496" s="203"/>
      <c r="J1496" s="203"/>
      <c r="K1496" s="203"/>
      <c r="L1496" s="203"/>
      <c r="M1496" s="203"/>
      <c r="N1496" s="203"/>
      <c r="O1496" s="203"/>
      <c r="P1496" s="203"/>
      <c r="Q1496" s="203"/>
      <c r="R1496" s="203"/>
      <c r="S1496" s="203"/>
      <c r="T1496" s="203"/>
      <c r="U1496" s="203"/>
      <c r="V1496" s="203"/>
      <c r="W1496" s="203"/>
      <c r="X1496" s="204" t="str">
        <f>IFERROR(ROUND(X1494*0.01,2),"")</f>
        <v/>
      </c>
      <c r="Y1496" s="204"/>
      <c r="Z1496" s="204"/>
      <c r="AA1496" s="204"/>
      <c r="AB1496" s="204"/>
    </row>
    <row r="1497" spans="1:28" ht="18" customHeight="1" x14ac:dyDescent="0.2">
      <c r="A1497" s="203" t="s">
        <v>33</v>
      </c>
      <c r="B1497" s="203"/>
      <c r="C1497" s="203"/>
      <c r="D1497" s="203"/>
      <c r="E1497" s="203"/>
      <c r="F1497" s="203"/>
      <c r="G1497" s="203"/>
      <c r="H1497" s="203"/>
      <c r="I1497" s="203"/>
      <c r="J1497" s="203"/>
      <c r="K1497" s="203"/>
      <c r="L1497" s="203"/>
      <c r="M1497" s="203"/>
      <c r="N1497" s="203"/>
      <c r="O1497" s="203"/>
      <c r="P1497" s="203"/>
      <c r="Q1497" s="203"/>
      <c r="R1497" s="203"/>
      <c r="S1497" s="203"/>
      <c r="T1497" s="203"/>
      <c r="U1497" s="203"/>
      <c r="V1497" s="203"/>
      <c r="W1497" s="203"/>
      <c r="X1497" s="204" t="str">
        <f>IF(SUM(X1494:AB1496)=0,"",SUM(X1494:AB1496))</f>
        <v/>
      </c>
      <c r="Y1497" s="204"/>
      <c r="Z1497" s="204"/>
      <c r="AA1497" s="204"/>
      <c r="AB1497" s="204"/>
    </row>
    <row r="1498" spans="1:28" ht="18" customHeight="1" x14ac:dyDescent="0.2">
      <c r="A1498" s="67"/>
      <c r="B1498" s="67"/>
      <c r="C1498" s="67"/>
      <c r="D1498" s="67"/>
      <c r="E1498" s="67"/>
      <c r="F1498" s="67"/>
      <c r="G1498" s="67"/>
      <c r="H1498" s="67"/>
      <c r="I1498" s="67"/>
      <c r="J1498" s="67"/>
      <c r="K1498" s="67"/>
      <c r="L1498" s="67"/>
      <c r="M1498" s="67"/>
      <c r="N1498" s="94"/>
      <c r="O1498" s="89"/>
      <c r="P1498" s="89"/>
      <c r="Q1498" s="89"/>
      <c r="R1498" s="89"/>
      <c r="S1498" s="95"/>
      <c r="T1498" s="95"/>
      <c r="U1498" s="95"/>
      <c r="V1498" s="95"/>
      <c r="W1498" s="95"/>
      <c r="X1498" s="95"/>
      <c r="Y1498" s="95"/>
      <c r="Z1498" s="95"/>
      <c r="AA1498" s="90"/>
      <c r="AB1498" s="90"/>
    </row>
    <row r="1499" spans="1:28" ht="18" customHeight="1" x14ac:dyDescent="0.2">
      <c r="A1499" s="92" t="s">
        <v>71</v>
      </c>
      <c r="B1499" s="82"/>
      <c r="C1499" s="82"/>
      <c r="D1499" s="82"/>
      <c r="E1499" s="82"/>
      <c r="F1499" s="82"/>
      <c r="G1499" s="82"/>
      <c r="H1499" s="82"/>
      <c r="I1499" s="82"/>
      <c r="J1499" s="82"/>
      <c r="K1499" s="82"/>
      <c r="L1499" s="82"/>
      <c r="M1499" s="82"/>
      <c r="N1499" s="82"/>
      <c r="O1499" s="82"/>
      <c r="P1499" s="82"/>
      <c r="R1499" s="82"/>
      <c r="T1499" s="82"/>
      <c r="V1499" s="82"/>
      <c r="W1499" s="82"/>
      <c r="X1499" s="82"/>
      <c r="Y1499" s="82"/>
      <c r="Z1499" s="82"/>
      <c r="AA1499" s="82"/>
      <c r="AB1499" s="93" t="s">
        <v>72</v>
      </c>
    </row>
    <row r="1500" spans="1:28" ht="18" customHeight="1" x14ac:dyDescent="0.2">
      <c r="A1500" s="82"/>
      <c r="B1500" s="82"/>
      <c r="C1500" s="82"/>
      <c r="D1500" s="82"/>
      <c r="E1500" s="82"/>
      <c r="F1500" s="82"/>
      <c r="G1500" s="82"/>
      <c r="H1500" s="82"/>
      <c r="I1500" s="82"/>
      <c r="J1500" s="82"/>
      <c r="K1500" s="82"/>
      <c r="L1500" s="82"/>
      <c r="M1500" s="82"/>
      <c r="N1500" s="82"/>
      <c r="O1500" s="82"/>
      <c r="P1500" s="82"/>
      <c r="Q1500" s="82"/>
      <c r="R1500" s="82"/>
      <c r="T1500" s="82"/>
      <c r="V1500" s="82"/>
      <c r="W1500" s="82"/>
      <c r="X1500" s="82"/>
      <c r="Y1500" s="82"/>
      <c r="Z1500" s="82"/>
      <c r="AA1500" s="82"/>
      <c r="AB1500" s="82"/>
    </row>
    <row r="1501" spans="1:28" ht="18" customHeight="1" x14ac:dyDescent="0.2">
      <c r="A1501" s="208">
        <f>Finanzierungsplan!$S$48</f>
        <v>2028</v>
      </c>
      <c r="B1501" s="208"/>
    </row>
    <row r="1502" spans="1:28" ht="18" customHeight="1" x14ac:dyDescent="0.2">
      <c r="A1502" s="209" t="s">
        <v>48</v>
      </c>
      <c r="B1502" s="209"/>
      <c r="C1502" s="209"/>
      <c r="D1502" s="209"/>
      <c r="E1502" s="209"/>
      <c r="F1502" s="210" t="s">
        <v>82</v>
      </c>
      <c r="G1502" s="210"/>
      <c r="H1502" s="210"/>
      <c r="I1502" s="210"/>
      <c r="J1502" s="210"/>
      <c r="K1502" s="210" t="s">
        <v>73</v>
      </c>
      <c r="L1502" s="210"/>
      <c r="M1502" s="210"/>
      <c r="N1502" s="210"/>
      <c r="O1502" s="210"/>
      <c r="P1502" s="210"/>
      <c r="Q1502" s="210"/>
      <c r="R1502" s="210"/>
      <c r="S1502" s="210" t="s">
        <v>74</v>
      </c>
      <c r="T1502" s="210"/>
      <c r="U1502" s="210"/>
      <c r="V1502" s="210"/>
      <c r="W1502" s="210"/>
      <c r="X1502" s="210" t="s">
        <v>115</v>
      </c>
      <c r="Y1502" s="210"/>
      <c r="Z1502" s="210"/>
      <c r="AA1502" s="210"/>
      <c r="AB1502" s="210"/>
    </row>
    <row r="1503" spans="1:28" ht="18" customHeight="1" x14ac:dyDescent="0.2">
      <c r="A1503" s="209"/>
      <c r="B1503" s="209"/>
      <c r="C1503" s="209"/>
      <c r="D1503" s="209"/>
      <c r="E1503" s="209"/>
      <c r="F1503" s="210"/>
      <c r="G1503" s="210"/>
      <c r="H1503" s="210"/>
      <c r="I1503" s="210"/>
      <c r="J1503" s="210"/>
      <c r="K1503" s="210"/>
      <c r="L1503" s="210"/>
      <c r="M1503" s="210"/>
      <c r="N1503" s="210"/>
      <c r="O1503" s="210"/>
      <c r="P1503" s="210"/>
      <c r="Q1503" s="210"/>
      <c r="R1503" s="210"/>
      <c r="S1503" s="210"/>
      <c r="T1503" s="210"/>
      <c r="U1503" s="210"/>
      <c r="V1503" s="210"/>
      <c r="W1503" s="210"/>
      <c r="X1503" s="210"/>
      <c r="Y1503" s="210"/>
      <c r="Z1503" s="210"/>
      <c r="AA1503" s="210"/>
      <c r="AB1503" s="210"/>
    </row>
    <row r="1504" spans="1:28" ht="18" customHeight="1" x14ac:dyDescent="0.2">
      <c r="A1504" s="206" t="s">
        <v>54</v>
      </c>
      <c r="B1504" s="206"/>
      <c r="C1504" s="206"/>
      <c r="D1504" s="206"/>
      <c r="E1504" s="206"/>
      <c r="F1504" s="207"/>
      <c r="G1504" s="207"/>
      <c r="H1504" s="207"/>
      <c r="I1504" s="207"/>
      <c r="J1504" s="207"/>
      <c r="K1504" s="207"/>
      <c r="L1504" s="207"/>
      <c r="M1504" s="207"/>
      <c r="N1504" s="207"/>
      <c r="O1504" s="207"/>
      <c r="P1504" s="207"/>
      <c r="Q1504" s="207"/>
      <c r="R1504" s="207"/>
      <c r="S1504" s="207"/>
      <c r="T1504" s="207"/>
      <c r="U1504" s="207"/>
      <c r="V1504" s="207"/>
      <c r="W1504" s="207"/>
      <c r="X1504" s="204" t="str">
        <f>IF(OR($M$1448="",$M$1440="",SUM(F1504:W1504)=0),"",IFERROR(ROUND((F1504+K1504+S1504)*$M$1448/$M$1440,2),""))</f>
        <v/>
      </c>
      <c r="Y1504" s="204"/>
      <c r="Z1504" s="204"/>
      <c r="AA1504" s="204"/>
      <c r="AB1504" s="204"/>
    </row>
    <row r="1505" spans="1:28" ht="18" customHeight="1" x14ac:dyDescent="0.2">
      <c r="A1505" s="206" t="s">
        <v>55</v>
      </c>
      <c r="B1505" s="206"/>
      <c r="C1505" s="206"/>
      <c r="D1505" s="206"/>
      <c r="E1505" s="206"/>
      <c r="F1505" s="207"/>
      <c r="G1505" s="207"/>
      <c r="H1505" s="207"/>
      <c r="I1505" s="207"/>
      <c r="J1505" s="207"/>
      <c r="K1505" s="207"/>
      <c r="L1505" s="207"/>
      <c r="M1505" s="207"/>
      <c r="N1505" s="207"/>
      <c r="O1505" s="207"/>
      <c r="P1505" s="207"/>
      <c r="Q1505" s="207"/>
      <c r="R1505" s="207"/>
      <c r="S1505" s="207"/>
      <c r="T1505" s="207"/>
      <c r="U1505" s="207"/>
      <c r="V1505" s="207"/>
      <c r="W1505" s="207"/>
      <c r="X1505" s="204" t="str">
        <f t="shared" ref="X1505:X1515" si="48">IF(OR($M$1448="",$M$1440="",SUM(F1505:W1505)=0),"",IFERROR(ROUND((F1505+K1505+S1505)*$M$1448/$M$1440,2),""))</f>
        <v/>
      </c>
      <c r="Y1505" s="204"/>
      <c r="Z1505" s="204"/>
      <c r="AA1505" s="204"/>
      <c r="AB1505" s="204"/>
    </row>
    <row r="1506" spans="1:28" ht="18" customHeight="1" x14ac:dyDescent="0.2">
      <c r="A1506" s="206" t="s">
        <v>56</v>
      </c>
      <c r="B1506" s="206"/>
      <c r="C1506" s="206"/>
      <c r="D1506" s="206"/>
      <c r="E1506" s="206"/>
      <c r="F1506" s="207"/>
      <c r="G1506" s="207"/>
      <c r="H1506" s="207"/>
      <c r="I1506" s="207"/>
      <c r="J1506" s="207"/>
      <c r="K1506" s="207"/>
      <c r="L1506" s="207"/>
      <c r="M1506" s="207"/>
      <c r="N1506" s="207"/>
      <c r="O1506" s="207"/>
      <c r="P1506" s="207"/>
      <c r="Q1506" s="207"/>
      <c r="R1506" s="207"/>
      <c r="S1506" s="207"/>
      <c r="T1506" s="207"/>
      <c r="U1506" s="207"/>
      <c r="V1506" s="207"/>
      <c r="W1506" s="207"/>
      <c r="X1506" s="204" t="str">
        <f t="shared" si="48"/>
        <v/>
      </c>
      <c r="Y1506" s="204"/>
      <c r="Z1506" s="204"/>
      <c r="AA1506" s="204"/>
      <c r="AB1506" s="204"/>
    </row>
    <row r="1507" spans="1:28" ht="18" customHeight="1" x14ac:dyDescent="0.2">
      <c r="A1507" s="206" t="s">
        <v>57</v>
      </c>
      <c r="B1507" s="206"/>
      <c r="C1507" s="206"/>
      <c r="D1507" s="206"/>
      <c r="E1507" s="206"/>
      <c r="F1507" s="207"/>
      <c r="G1507" s="207"/>
      <c r="H1507" s="207"/>
      <c r="I1507" s="207"/>
      <c r="J1507" s="207"/>
      <c r="K1507" s="207"/>
      <c r="L1507" s="207"/>
      <c r="M1507" s="207"/>
      <c r="N1507" s="207"/>
      <c r="O1507" s="207"/>
      <c r="P1507" s="207"/>
      <c r="Q1507" s="207"/>
      <c r="R1507" s="207"/>
      <c r="S1507" s="207"/>
      <c r="T1507" s="207"/>
      <c r="U1507" s="207"/>
      <c r="V1507" s="207"/>
      <c r="W1507" s="207"/>
      <c r="X1507" s="204" t="str">
        <f t="shared" si="48"/>
        <v/>
      </c>
      <c r="Y1507" s="204"/>
      <c r="Z1507" s="204"/>
      <c r="AA1507" s="204"/>
      <c r="AB1507" s="204"/>
    </row>
    <row r="1508" spans="1:28" ht="18" customHeight="1" x14ac:dyDescent="0.2">
      <c r="A1508" s="206" t="s">
        <v>58</v>
      </c>
      <c r="B1508" s="206"/>
      <c r="C1508" s="206"/>
      <c r="D1508" s="206"/>
      <c r="E1508" s="206"/>
      <c r="F1508" s="207"/>
      <c r="G1508" s="207"/>
      <c r="H1508" s="207"/>
      <c r="I1508" s="207"/>
      <c r="J1508" s="207"/>
      <c r="K1508" s="207"/>
      <c r="L1508" s="207"/>
      <c r="M1508" s="207"/>
      <c r="N1508" s="207"/>
      <c r="O1508" s="207"/>
      <c r="P1508" s="207"/>
      <c r="Q1508" s="207"/>
      <c r="R1508" s="207"/>
      <c r="S1508" s="207"/>
      <c r="T1508" s="207"/>
      <c r="U1508" s="207"/>
      <c r="V1508" s="207"/>
      <c r="W1508" s="207"/>
      <c r="X1508" s="204" t="str">
        <f t="shared" si="48"/>
        <v/>
      </c>
      <c r="Y1508" s="204"/>
      <c r="Z1508" s="204"/>
      <c r="AA1508" s="204"/>
      <c r="AB1508" s="204"/>
    </row>
    <row r="1509" spans="1:28" ht="18" customHeight="1" x14ac:dyDescent="0.2">
      <c r="A1509" s="206" t="s">
        <v>59</v>
      </c>
      <c r="B1509" s="206"/>
      <c r="C1509" s="206"/>
      <c r="D1509" s="206"/>
      <c r="E1509" s="206"/>
      <c r="F1509" s="207"/>
      <c r="G1509" s="207"/>
      <c r="H1509" s="207"/>
      <c r="I1509" s="207"/>
      <c r="J1509" s="207"/>
      <c r="K1509" s="207"/>
      <c r="L1509" s="207"/>
      <c r="M1509" s="207"/>
      <c r="N1509" s="207"/>
      <c r="O1509" s="207"/>
      <c r="P1509" s="207"/>
      <c r="Q1509" s="207"/>
      <c r="R1509" s="207"/>
      <c r="S1509" s="207"/>
      <c r="T1509" s="207"/>
      <c r="U1509" s="207"/>
      <c r="V1509" s="207"/>
      <c r="W1509" s="207"/>
      <c r="X1509" s="204" t="str">
        <f t="shared" si="48"/>
        <v/>
      </c>
      <c r="Y1509" s="204"/>
      <c r="Z1509" s="204"/>
      <c r="AA1509" s="204"/>
      <c r="AB1509" s="204"/>
    </row>
    <row r="1510" spans="1:28" ht="18" customHeight="1" x14ac:dyDescent="0.2">
      <c r="A1510" s="206" t="s">
        <v>60</v>
      </c>
      <c r="B1510" s="206"/>
      <c r="C1510" s="206"/>
      <c r="D1510" s="206"/>
      <c r="E1510" s="206"/>
      <c r="F1510" s="207"/>
      <c r="G1510" s="207"/>
      <c r="H1510" s="207"/>
      <c r="I1510" s="207"/>
      <c r="J1510" s="207"/>
      <c r="K1510" s="207"/>
      <c r="L1510" s="207"/>
      <c r="M1510" s="207"/>
      <c r="N1510" s="207"/>
      <c r="O1510" s="207"/>
      <c r="P1510" s="207"/>
      <c r="Q1510" s="207"/>
      <c r="R1510" s="207"/>
      <c r="S1510" s="207"/>
      <c r="T1510" s="207"/>
      <c r="U1510" s="207"/>
      <c r="V1510" s="207"/>
      <c r="W1510" s="207"/>
      <c r="X1510" s="204" t="str">
        <f t="shared" si="48"/>
        <v/>
      </c>
      <c r="Y1510" s="204"/>
      <c r="Z1510" s="204"/>
      <c r="AA1510" s="204"/>
      <c r="AB1510" s="204"/>
    </row>
    <row r="1511" spans="1:28" ht="18" customHeight="1" x14ac:dyDescent="0.2">
      <c r="A1511" s="206" t="s">
        <v>61</v>
      </c>
      <c r="B1511" s="206"/>
      <c r="C1511" s="206"/>
      <c r="D1511" s="206"/>
      <c r="E1511" s="206"/>
      <c r="F1511" s="207"/>
      <c r="G1511" s="207"/>
      <c r="H1511" s="207"/>
      <c r="I1511" s="207"/>
      <c r="J1511" s="207"/>
      <c r="K1511" s="207"/>
      <c r="L1511" s="207"/>
      <c r="M1511" s="207"/>
      <c r="N1511" s="207"/>
      <c r="O1511" s="207"/>
      <c r="P1511" s="207"/>
      <c r="Q1511" s="207"/>
      <c r="R1511" s="207"/>
      <c r="S1511" s="207"/>
      <c r="T1511" s="207"/>
      <c r="U1511" s="207"/>
      <c r="V1511" s="207"/>
      <c r="W1511" s="207"/>
      <c r="X1511" s="204" t="str">
        <f t="shared" si="48"/>
        <v/>
      </c>
      <c r="Y1511" s="204"/>
      <c r="Z1511" s="204"/>
      <c r="AA1511" s="204"/>
      <c r="AB1511" s="204"/>
    </row>
    <row r="1512" spans="1:28" ht="18" customHeight="1" x14ac:dyDescent="0.2">
      <c r="A1512" s="206" t="s">
        <v>62</v>
      </c>
      <c r="B1512" s="206"/>
      <c r="C1512" s="206"/>
      <c r="D1512" s="206"/>
      <c r="E1512" s="206"/>
      <c r="F1512" s="207"/>
      <c r="G1512" s="207"/>
      <c r="H1512" s="207"/>
      <c r="I1512" s="207"/>
      <c r="J1512" s="207"/>
      <c r="K1512" s="207"/>
      <c r="L1512" s="207"/>
      <c r="M1512" s="207"/>
      <c r="N1512" s="207"/>
      <c r="O1512" s="207"/>
      <c r="P1512" s="207"/>
      <c r="Q1512" s="207"/>
      <c r="R1512" s="207"/>
      <c r="S1512" s="207"/>
      <c r="T1512" s="207"/>
      <c r="U1512" s="207"/>
      <c r="V1512" s="207"/>
      <c r="W1512" s="207"/>
      <c r="X1512" s="204" t="str">
        <f t="shared" si="48"/>
        <v/>
      </c>
      <c r="Y1512" s="204"/>
      <c r="Z1512" s="204"/>
      <c r="AA1512" s="204"/>
      <c r="AB1512" s="204"/>
    </row>
    <row r="1513" spans="1:28" ht="18" customHeight="1" x14ac:dyDescent="0.2">
      <c r="A1513" s="206" t="s">
        <v>63</v>
      </c>
      <c r="B1513" s="206"/>
      <c r="C1513" s="206"/>
      <c r="D1513" s="206"/>
      <c r="E1513" s="206"/>
      <c r="F1513" s="207"/>
      <c r="G1513" s="207"/>
      <c r="H1513" s="207"/>
      <c r="I1513" s="207"/>
      <c r="J1513" s="207"/>
      <c r="K1513" s="207"/>
      <c r="L1513" s="207"/>
      <c r="M1513" s="207"/>
      <c r="N1513" s="207"/>
      <c r="O1513" s="207"/>
      <c r="P1513" s="207"/>
      <c r="Q1513" s="207"/>
      <c r="R1513" s="207"/>
      <c r="S1513" s="207"/>
      <c r="T1513" s="207"/>
      <c r="U1513" s="207"/>
      <c r="V1513" s="207"/>
      <c r="W1513" s="207"/>
      <c r="X1513" s="204" t="str">
        <f t="shared" si="48"/>
        <v/>
      </c>
      <c r="Y1513" s="204"/>
      <c r="Z1513" s="204"/>
      <c r="AA1513" s="204"/>
      <c r="AB1513" s="204"/>
    </row>
    <row r="1514" spans="1:28" ht="18" customHeight="1" x14ac:dyDescent="0.2">
      <c r="A1514" s="206" t="s">
        <v>64</v>
      </c>
      <c r="B1514" s="206"/>
      <c r="C1514" s="206"/>
      <c r="D1514" s="206"/>
      <c r="E1514" s="206"/>
      <c r="F1514" s="207"/>
      <c r="G1514" s="207"/>
      <c r="H1514" s="207"/>
      <c r="I1514" s="207"/>
      <c r="J1514" s="207"/>
      <c r="K1514" s="207"/>
      <c r="L1514" s="207"/>
      <c r="M1514" s="207"/>
      <c r="N1514" s="207"/>
      <c r="O1514" s="207"/>
      <c r="P1514" s="207"/>
      <c r="Q1514" s="207"/>
      <c r="R1514" s="207"/>
      <c r="S1514" s="207"/>
      <c r="T1514" s="207"/>
      <c r="U1514" s="207"/>
      <c r="V1514" s="207"/>
      <c r="W1514" s="207"/>
      <c r="X1514" s="204" t="str">
        <f t="shared" si="48"/>
        <v/>
      </c>
      <c r="Y1514" s="204"/>
      <c r="Z1514" s="204"/>
      <c r="AA1514" s="204"/>
      <c r="AB1514" s="204"/>
    </row>
    <row r="1515" spans="1:28" ht="18" customHeight="1" x14ac:dyDescent="0.2">
      <c r="A1515" s="206" t="s">
        <v>65</v>
      </c>
      <c r="B1515" s="206"/>
      <c r="C1515" s="206"/>
      <c r="D1515" s="206"/>
      <c r="E1515" s="206"/>
      <c r="F1515" s="207"/>
      <c r="G1515" s="207"/>
      <c r="H1515" s="207"/>
      <c r="I1515" s="207"/>
      <c r="J1515" s="207"/>
      <c r="K1515" s="207"/>
      <c r="L1515" s="207"/>
      <c r="M1515" s="207"/>
      <c r="N1515" s="207"/>
      <c r="O1515" s="207"/>
      <c r="P1515" s="207"/>
      <c r="Q1515" s="207"/>
      <c r="R1515" s="207"/>
      <c r="S1515" s="207"/>
      <c r="T1515" s="207"/>
      <c r="U1515" s="207"/>
      <c r="V1515" s="207"/>
      <c r="W1515" s="207"/>
      <c r="X1515" s="204" t="str">
        <f t="shared" si="48"/>
        <v/>
      </c>
      <c r="Y1515" s="204"/>
      <c r="Z1515" s="204"/>
      <c r="AA1515" s="204"/>
      <c r="AB1515" s="204"/>
    </row>
    <row r="1516" spans="1:28" ht="18" customHeight="1" x14ac:dyDescent="0.2">
      <c r="A1516" s="203" t="s">
        <v>66</v>
      </c>
      <c r="B1516" s="203"/>
      <c r="C1516" s="203"/>
      <c r="D1516" s="203"/>
      <c r="E1516" s="203"/>
      <c r="F1516" s="203"/>
      <c r="G1516" s="203"/>
      <c r="H1516" s="203"/>
      <c r="I1516" s="203"/>
      <c r="J1516" s="203"/>
      <c r="K1516" s="203"/>
      <c r="L1516" s="203"/>
      <c r="M1516" s="203"/>
      <c r="N1516" s="203"/>
      <c r="O1516" s="203"/>
      <c r="P1516" s="203"/>
      <c r="Q1516" s="203"/>
      <c r="R1516" s="203"/>
      <c r="S1516" s="203"/>
      <c r="T1516" s="203"/>
      <c r="U1516" s="203"/>
      <c r="V1516" s="203"/>
      <c r="W1516" s="203"/>
      <c r="X1516" s="204" t="str">
        <f>IF(SUM(X1504:AB1515)=0,"",SUM(X1504:AB1515))</f>
        <v/>
      </c>
      <c r="Y1516" s="204"/>
      <c r="Z1516" s="204"/>
      <c r="AA1516" s="204"/>
      <c r="AB1516" s="204"/>
    </row>
    <row r="1517" spans="1:28" ht="18" customHeight="1" x14ac:dyDescent="0.2">
      <c r="A1517" s="203" t="s">
        <v>87</v>
      </c>
      <c r="B1517" s="203"/>
      <c r="C1517" s="203"/>
      <c r="D1517" s="203"/>
      <c r="E1517" s="203"/>
      <c r="F1517" s="203"/>
      <c r="G1517" s="203"/>
      <c r="H1517" s="203"/>
      <c r="I1517" s="203"/>
      <c r="J1517" s="203"/>
      <c r="K1517" s="203"/>
      <c r="L1517" s="203"/>
      <c r="M1517" s="203"/>
      <c r="N1517" s="203"/>
      <c r="O1517" s="203"/>
      <c r="P1517" s="203"/>
      <c r="Q1517" s="203"/>
      <c r="R1517" s="203"/>
      <c r="S1517" s="203"/>
      <c r="T1517" s="203"/>
      <c r="U1517" s="203"/>
      <c r="V1517" s="203"/>
      <c r="W1517" s="203"/>
      <c r="X1517" s="204" t="str">
        <f>IFERROR(ROUND(X1516*0.22,2),"")</f>
        <v/>
      </c>
      <c r="Y1517" s="204"/>
      <c r="Z1517" s="204"/>
      <c r="AA1517" s="204"/>
      <c r="AB1517" s="204"/>
    </row>
    <row r="1518" spans="1:28" ht="18" customHeight="1" x14ac:dyDescent="0.2">
      <c r="A1518" s="203" t="s">
        <v>67</v>
      </c>
      <c r="B1518" s="203"/>
      <c r="C1518" s="203"/>
      <c r="D1518" s="203"/>
      <c r="E1518" s="203"/>
      <c r="F1518" s="203"/>
      <c r="G1518" s="203"/>
      <c r="H1518" s="203"/>
      <c r="I1518" s="203"/>
      <c r="J1518" s="203"/>
      <c r="K1518" s="203"/>
      <c r="L1518" s="203"/>
      <c r="M1518" s="203"/>
      <c r="N1518" s="203"/>
      <c r="O1518" s="203"/>
      <c r="P1518" s="203"/>
      <c r="Q1518" s="203"/>
      <c r="R1518" s="203"/>
      <c r="S1518" s="203"/>
      <c r="T1518" s="203"/>
      <c r="U1518" s="203"/>
      <c r="V1518" s="203"/>
      <c r="W1518" s="203"/>
      <c r="X1518" s="204" t="str">
        <f>IFERROR(ROUND(X1516*0.01,2),"")</f>
        <v/>
      </c>
      <c r="Y1518" s="204"/>
      <c r="Z1518" s="204"/>
      <c r="AA1518" s="204"/>
      <c r="AB1518" s="204"/>
    </row>
    <row r="1519" spans="1:28" ht="18" customHeight="1" x14ac:dyDescent="0.2">
      <c r="A1519" s="203" t="s">
        <v>33</v>
      </c>
      <c r="B1519" s="203"/>
      <c r="C1519" s="203"/>
      <c r="D1519" s="203"/>
      <c r="E1519" s="203"/>
      <c r="F1519" s="203"/>
      <c r="G1519" s="203"/>
      <c r="H1519" s="203"/>
      <c r="I1519" s="203"/>
      <c r="J1519" s="203"/>
      <c r="K1519" s="203"/>
      <c r="L1519" s="203"/>
      <c r="M1519" s="203"/>
      <c r="N1519" s="203"/>
      <c r="O1519" s="203"/>
      <c r="P1519" s="203"/>
      <c r="Q1519" s="203"/>
      <c r="R1519" s="203"/>
      <c r="S1519" s="203"/>
      <c r="T1519" s="203"/>
      <c r="U1519" s="203"/>
      <c r="V1519" s="203"/>
      <c r="W1519" s="203"/>
      <c r="X1519" s="204" t="str">
        <f>IF(SUM(X1516:AB1518)=0,"",SUM(X1516:AB1518))</f>
        <v/>
      </c>
      <c r="Y1519" s="204"/>
      <c r="Z1519" s="204"/>
      <c r="AA1519" s="204"/>
      <c r="AB1519" s="204"/>
    </row>
    <row r="1520" spans="1:28" ht="18" customHeight="1" x14ac:dyDescent="0.2">
      <c r="A1520" s="205" t="str">
        <f>"Gesamtsumme "&amp;Finanzierungsplan!I612&amp;" bis "&amp;Finanzierungsplan!S612</f>
        <v xml:space="preserve">Gesamtsumme  bis </v>
      </c>
      <c r="B1520" s="205"/>
      <c r="C1520" s="205"/>
      <c r="D1520" s="205"/>
      <c r="E1520" s="205"/>
      <c r="F1520" s="205"/>
      <c r="G1520" s="205"/>
      <c r="H1520" s="205"/>
      <c r="I1520" s="205"/>
      <c r="J1520" s="205"/>
      <c r="K1520" s="205"/>
      <c r="L1520" s="205"/>
      <c r="M1520" s="205"/>
      <c r="N1520" s="205"/>
      <c r="O1520" s="205"/>
      <c r="P1520" s="205"/>
      <c r="Q1520" s="205"/>
      <c r="R1520" s="205"/>
      <c r="S1520" s="205"/>
      <c r="T1520" s="205"/>
      <c r="U1520" s="205"/>
      <c r="V1520" s="205"/>
      <c r="W1520" s="205"/>
      <c r="X1520" s="204" t="str">
        <f>IF(SUM(X1519,X1497,X1475)=0,"",IFERROR(ROUND(SUM(X1519,X1497,X1475),2),""))</f>
        <v/>
      </c>
      <c r="Y1520" s="204"/>
      <c r="Z1520" s="204"/>
      <c r="AA1520" s="204"/>
      <c r="AB1520" s="204"/>
    </row>
    <row r="1521" spans="1:30" ht="18" customHeight="1" x14ac:dyDescent="0.2">
      <c r="A1521" s="92"/>
      <c r="B1521" s="82"/>
      <c r="C1521" s="82"/>
      <c r="D1521" s="82"/>
      <c r="E1521" s="82"/>
      <c r="F1521" s="82"/>
      <c r="G1521" s="82"/>
      <c r="H1521" s="82"/>
      <c r="I1521" s="82"/>
      <c r="J1521" s="82"/>
      <c r="K1521" s="82"/>
      <c r="L1521" s="82"/>
      <c r="M1521" s="82"/>
      <c r="N1521" s="82"/>
      <c r="O1521" s="82"/>
      <c r="P1521" s="82"/>
      <c r="Q1521" s="82"/>
      <c r="R1521" s="82"/>
      <c r="S1521" s="92"/>
      <c r="T1521" s="82"/>
      <c r="V1521" s="82"/>
      <c r="W1521" s="82"/>
      <c r="X1521" s="82"/>
      <c r="Y1521" s="82"/>
      <c r="Z1521" s="82"/>
      <c r="AA1521" s="82"/>
      <c r="AB1521" s="82"/>
    </row>
    <row r="1522" spans="1:30" ht="18" customHeight="1" x14ac:dyDescent="0.2">
      <c r="A1522" s="92" t="s">
        <v>75</v>
      </c>
      <c r="B1522" s="82"/>
      <c r="C1522" s="82"/>
      <c r="D1522" s="82"/>
      <c r="E1522" s="82"/>
      <c r="F1522" s="82"/>
      <c r="G1522" s="82"/>
      <c r="H1522" s="82"/>
      <c r="I1522" s="82"/>
      <c r="J1522" s="82"/>
      <c r="K1522" s="82"/>
      <c r="L1522" s="82"/>
      <c r="M1522" s="82"/>
      <c r="N1522" s="82"/>
      <c r="O1522" s="82"/>
      <c r="P1522" s="82"/>
      <c r="Q1522" s="82"/>
      <c r="R1522" s="82"/>
      <c r="T1522" s="82"/>
      <c r="V1522" s="82"/>
      <c r="W1522" s="82"/>
      <c r="X1522" s="82"/>
      <c r="Y1522" s="82"/>
      <c r="Z1522" s="82"/>
      <c r="AA1522" s="82"/>
      <c r="AB1522" s="93" t="s">
        <v>76</v>
      </c>
    </row>
    <row r="1523" spans="1:30" ht="15" customHeight="1" x14ac:dyDescent="0.2">
      <c r="A1523" s="92"/>
      <c r="B1523" s="82"/>
      <c r="C1523" s="82"/>
      <c r="D1523" s="82"/>
      <c r="E1523" s="82"/>
      <c r="F1523" s="82"/>
      <c r="G1523" s="82"/>
      <c r="H1523" s="82"/>
      <c r="I1523" s="82"/>
      <c r="J1523" s="82"/>
      <c r="K1523" s="82"/>
      <c r="L1523" s="82"/>
      <c r="M1523" s="82"/>
      <c r="N1523" s="82"/>
      <c r="O1523" s="82"/>
      <c r="P1523" s="82"/>
      <c r="Q1523" s="82"/>
      <c r="R1523" s="82"/>
      <c r="S1523" s="92"/>
      <c r="T1523" s="82"/>
      <c r="V1523" s="82"/>
      <c r="W1523" s="82"/>
      <c r="X1523" s="82"/>
      <c r="Y1523" s="82"/>
      <c r="Z1523" s="82"/>
      <c r="AA1523" s="82"/>
      <c r="AB1523" s="82"/>
      <c r="AC1523" s="82"/>
      <c r="AD1523" s="82"/>
    </row>
    <row r="1524" spans="1:30" ht="15" customHeight="1" x14ac:dyDescent="0.2">
      <c r="A1524" s="203" t="s">
        <v>145</v>
      </c>
      <c r="B1524" s="203"/>
      <c r="C1524" s="203"/>
      <c r="D1524" s="203"/>
      <c r="E1524" s="203"/>
      <c r="F1524" s="187" t="str">
        <f>IF(Gesamtübersicht!$B$8="","",Gesamtübersicht!$B$8)</f>
        <v/>
      </c>
      <c r="G1524" s="187"/>
      <c r="H1524" s="187"/>
      <c r="I1524" s="187"/>
      <c r="J1524" s="187"/>
      <c r="K1524" s="187"/>
      <c r="L1524" s="187"/>
      <c r="M1524" s="187"/>
      <c r="N1524" s="187"/>
      <c r="O1524" s="187"/>
      <c r="P1524" s="187"/>
      <c r="Q1524" s="187"/>
      <c r="R1524" s="187"/>
      <c r="S1524" s="187"/>
      <c r="T1524" s="187"/>
      <c r="U1524" s="187"/>
      <c r="V1524" s="187"/>
      <c r="W1524" s="187"/>
      <c r="X1524" s="187"/>
      <c r="Y1524" s="187"/>
      <c r="Z1524" s="187"/>
      <c r="AA1524" s="187"/>
      <c r="AB1524" s="187"/>
    </row>
    <row r="1525" spans="1:30" ht="15" customHeight="1" x14ac:dyDescent="0.2">
      <c r="A1525" s="203" t="s">
        <v>142</v>
      </c>
      <c r="B1525" s="203"/>
      <c r="C1525" s="203"/>
      <c r="D1525" s="203"/>
      <c r="E1525" s="203"/>
      <c r="F1525" s="186" t="str">
        <f>IF(Gesamtübersicht!$B$9="","",Gesamtübersicht!$B$9)</f>
        <v/>
      </c>
      <c r="G1525" s="186"/>
      <c r="H1525" s="186"/>
      <c r="I1525" s="186"/>
      <c r="J1525" s="186"/>
      <c r="K1525" s="186"/>
      <c r="L1525" s="186"/>
      <c r="M1525" s="186"/>
      <c r="N1525" s="186"/>
      <c r="O1525" s="186"/>
      <c r="P1525" s="186"/>
      <c r="Q1525" s="186"/>
      <c r="R1525" s="186"/>
      <c r="S1525" s="186"/>
      <c r="T1525" s="186"/>
      <c r="U1525" s="186"/>
      <c r="V1525" s="186"/>
      <c r="W1525" s="186"/>
      <c r="X1525" s="186"/>
      <c r="Y1525" s="186"/>
      <c r="Z1525" s="186"/>
      <c r="AA1525" s="186"/>
      <c r="AB1525" s="186"/>
    </row>
    <row r="1526" spans="1:30" ht="15" customHeight="1" x14ac:dyDescent="0.2">
      <c r="A1526" s="83"/>
      <c r="B1526" s="83"/>
      <c r="C1526" s="83"/>
      <c r="D1526" s="83"/>
      <c r="E1526" s="83"/>
      <c r="F1526" s="96"/>
      <c r="G1526" s="96"/>
      <c r="H1526" s="96"/>
      <c r="I1526" s="96"/>
      <c r="J1526" s="96"/>
      <c r="K1526" s="96"/>
      <c r="L1526" s="96"/>
      <c r="M1526" s="96"/>
      <c r="N1526" s="96"/>
      <c r="O1526" s="96"/>
      <c r="P1526" s="96"/>
      <c r="Q1526" s="96"/>
      <c r="R1526" s="96"/>
      <c r="S1526" s="96"/>
      <c r="T1526" s="96"/>
      <c r="U1526" s="96"/>
      <c r="V1526" s="96"/>
      <c r="W1526" s="96"/>
      <c r="X1526" s="96"/>
      <c r="Y1526" s="96"/>
      <c r="Z1526" s="96"/>
      <c r="AA1526" s="96"/>
      <c r="AB1526" s="96"/>
    </row>
    <row r="1527" spans="1:30" ht="18" customHeight="1" x14ac:dyDescent="0.2">
      <c r="A1527" s="97" t="s">
        <v>133</v>
      </c>
    </row>
    <row r="1528" spans="1:30" ht="18" customHeight="1" x14ac:dyDescent="0.2">
      <c r="A1528" s="217" t="s">
        <v>1</v>
      </c>
      <c r="B1528" s="217"/>
      <c r="C1528" s="217"/>
      <c r="D1528" s="217"/>
      <c r="E1528" s="217"/>
      <c r="F1528" s="217"/>
      <c r="G1528" s="217"/>
      <c r="H1528" s="217"/>
      <c r="I1528" s="217"/>
      <c r="J1528" s="217"/>
      <c r="K1528" s="217"/>
      <c r="L1528" s="217"/>
      <c r="M1528" s="217"/>
      <c r="N1528" s="217"/>
      <c r="O1528" s="217"/>
      <c r="P1528" s="217"/>
      <c r="Q1528" s="217"/>
      <c r="R1528" s="217"/>
      <c r="S1528" s="217"/>
      <c r="T1528" s="217"/>
      <c r="U1528" s="217"/>
      <c r="V1528" s="217"/>
      <c r="W1528" s="217"/>
      <c r="X1528" s="217"/>
      <c r="Y1528" s="217"/>
      <c r="Z1528" s="217"/>
      <c r="AA1528" s="217"/>
      <c r="AB1528" s="217"/>
    </row>
    <row r="1530" spans="1:30" ht="18" customHeight="1" x14ac:dyDescent="0.2">
      <c r="A1530" s="67"/>
      <c r="B1530" s="213" t="s">
        <v>11</v>
      </c>
      <c r="C1530" s="213"/>
      <c r="D1530" s="213"/>
      <c r="E1530" s="213"/>
      <c r="F1530" s="213"/>
      <c r="G1530" s="213"/>
      <c r="H1530" s="213"/>
      <c r="I1530" s="213"/>
      <c r="J1530" s="213"/>
      <c r="K1530" s="213"/>
      <c r="L1530" s="213"/>
      <c r="M1530" s="218"/>
      <c r="N1530" s="218"/>
      <c r="O1530" s="218"/>
      <c r="P1530" s="218"/>
      <c r="Q1530" s="218"/>
      <c r="R1530" s="218"/>
      <c r="S1530" s="218"/>
      <c r="T1530" s="218"/>
      <c r="U1530" s="218"/>
      <c r="V1530" s="218"/>
      <c r="W1530" s="218"/>
      <c r="X1530" s="218"/>
      <c r="Y1530" s="67"/>
      <c r="Z1530" s="67"/>
      <c r="AA1530" s="67"/>
      <c r="AB1530" s="67"/>
    </row>
    <row r="1531" spans="1:30" ht="18" customHeight="1" x14ac:dyDescent="0.2">
      <c r="A1531" s="67"/>
      <c r="B1531" s="224" t="s">
        <v>44</v>
      </c>
      <c r="C1531" s="224"/>
      <c r="D1531" s="224"/>
      <c r="E1531" s="224"/>
      <c r="F1531" s="224"/>
      <c r="G1531" s="224"/>
      <c r="H1531" s="224"/>
      <c r="I1531" s="224"/>
      <c r="J1531" s="224"/>
      <c r="K1531" s="224"/>
      <c r="L1531" s="224"/>
      <c r="M1531" s="3"/>
      <c r="N1531" s="74"/>
      <c r="O1531" s="74"/>
      <c r="P1531" s="74"/>
      <c r="Q1531" s="74"/>
      <c r="R1531" s="74"/>
      <c r="S1531" s="74"/>
      <c r="T1531" s="74"/>
      <c r="U1531" s="74"/>
      <c r="V1531" s="74"/>
      <c r="W1531" s="74"/>
      <c r="X1531" s="74"/>
      <c r="Y1531" s="67"/>
      <c r="Z1531" s="67"/>
      <c r="AA1531" s="67"/>
      <c r="AB1531" s="67"/>
    </row>
    <row r="1533" spans="1:30" ht="18" customHeight="1" x14ac:dyDescent="0.2">
      <c r="A1533" s="217" t="s">
        <v>46</v>
      </c>
      <c r="B1533" s="217"/>
      <c r="C1533" s="217"/>
      <c r="D1533" s="217"/>
      <c r="E1533" s="217"/>
      <c r="F1533" s="217"/>
      <c r="G1533" s="217"/>
      <c r="H1533" s="217"/>
      <c r="I1533" s="217"/>
      <c r="J1533" s="217"/>
      <c r="K1533" s="217"/>
      <c r="L1533" s="217"/>
      <c r="M1533" s="217"/>
      <c r="N1533" s="217"/>
      <c r="O1533" s="217"/>
      <c r="P1533" s="217"/>
      <c r="Q1533" s="217"/>
      <c r="R1533" s="217"/>
      <c r="S1533" s="217"/>
      <c r="T1533" s="217"/>
      <c r="U1533" s="217"/>
      <c r="V1533" s="217"/>
      <c r="W1533" s="217"/>
      <c r="X1533" s="217"/>
      <c r="Y1533" s="217"/>
      <c r="Z1533" s="217"/>
      <c r="AA1533" s="217"/>
      <c r="AB1533" s="217"/>
    </row>
    <row r="1534" spans="1:30" ht="18" customHeight="1" x14ac:dyDescent="0.2">
      <c r="B1534" s="75"/>
      <c r="C1534" s="75"/>
      <c r="D1534" s="75"/>
      <c r="E1534" s="75"/>
      <c r="F1534" s="75"/>
      <c r="G1534" s="75"/>
      <c r="H1534" s="75"/>
      <c r="I1534" s="75"/>
      <c r="J1534" s="75"/>
      <c r="K1534" s="75"/>
    </row>
    <row r="1535" spans="1:30" ht="18" customHeight="1" x14ac:dyDescent="0.2">
      <c r="A1535" s="67"/>
      <c r="B1535" s="213" t="s">
        <v>9</v>
      </c>
      <c r="C1535" s="213"/>
      <c r="D1535" s="213"/>
      <c r="E1535" s="213"/>
      <c r="F1535" s="213"/>
      <c r="G1535" s="213"/>
      <c r="H1535" s="213"/>
      <c r="I1535" s="213"/>
      <c r="J1535" s="213"/>
      <c r="K1535" s="213"/>
      <c r="L1535" s="213"/>
      <c r="M1535" s="214"/>
      <c r="N1535" s="214"/>
      <c r="O1535" s="214"/>
      <c r="P1535" s="214"/>
      <c r="Q1535" s="214"/>
      <c r="R1535" s="214"/>
      <c r="S1535" s="214"/>
      <c r="T1535" s="214"/>
      <c r="U1535" s="214"/>
      <c r="V1535" s="214"/>
      <c r="W1535" s="214"/>
      <c r="X1535" s="214"/>
      <c r="Y1535" s="67"/>
      <c r="Z1535" s="67"/>
      <c r="AA1535" s="67"/>
      <c r="AB1535" s="67"/>
    </row>
    <row r="1536" spans="1:30" ht="18" customHeight="1" x14ac:dyDescent="0.2">
      <c r="A1536" s="67"/>
      <c r="B1536" s="215" t="s">
        <v>52</v>
      </c>
      <c r="C1536" s="215"/>
      <c r="D1536" s="215"/>
      <c r="E1536" s="215"/>
      <c r="F1536" s="215"/>
      <c r="G1536" s="215"/>
      <c r="H1536" s="215"/>
      <c r="I1536" s="215"/>
      <c r="J1536" s="215"/>
      <c r="K1536" s="215"/>
      <c r="L1536" s="215"/>
      <c r="M1536" s="207"/>
      <c r="N1536" s="207"/>
      <c r="O1536" s="207"/>
      <c r="P1536" s="207"/>
      <c r="Q1536" s="207"/>
      <c r="R1536" s="207"/>
      <c r="S1536" s="207"/>
      <c r="T1536" s="207"/>
      <c r="U1536" s="207"/>
      <c r="V1536" s="207"/>
      <c r="W1536" s="207"/>
      <c r="X1536" s="207"/>
      <c r="Y1536" s="67"/>
      <c r="Z1536" s="67"/>
      <c r="AA1536" s="67"/>
      <c r="AB1536" s="67"/>
    </row>
    <row r="1537" spans="1:28" ht="18" customHeight="1" x14ac:dyDescent="0.2">
      <c r="A1537" s="67"/>
      <c r="B1537" s="215" t="s">
        <v>53</v>
      </c>
      <c r="C1537" s="215"/>
      <c r="D1537" s="215"/>
      <c r="E1537" s="215"/>
      <c r="F1537" s="215"/>
      <c r="G1537" s="215"/>
      <c r="H1537" s="215"/>
      <c r="I1537" s="215"/>
      <c r="J1537" s="215"/>
      <c r="K1537" s="215"/>
      <c r="L1537" s="215"/>
      <c r="M1537" s="207"/>
      <c r="N1537" s="207"/>
      <c r="O1537" s="207"/>
      <c r="P1537" s="207"/>
      <c r="Q1537" s="207"/>
      <c r="R1537" s="207"/>
      <c r="S1537" s="207"/>
      <c r="T1537" s="207"/>
      <c r="U1537" s="207"/>
      <c r="V1537" s="207"/>
      <c r="W1537" s="207"/>
      <c r="X1537" s="207"/>
      <c r="Y1537" s="67"/>
      <c r="Z1537" s="67"/>
      <c r="AA1537" s="67"/>
      <c r="AB1537" s="67"/>
    </row>
    <row r="1538" spans="1:28" ht="18" customHeight="1" x14ac:dyDescent="0.2">
      <c r="A1538" s="67"/>
      <c r="B1538" s="213" t="s">
        <v>38</v>
      </c>
      <c r="C1538" s="213"/>
      <c r="D1538" s="213"/>
      <c r="E1538" s="213"/>
      <c r="F1538" s="213"/>
      <c r="G1538" s="213"/>
      <c r="H1538" s="213"/>
      <c r="I1538" s="213"/>
      <c r="J1538" s="213"/>
      <c r="K1538" s="213"/>
      <c r="L1538" s="213"/>
      <c r="M1538" s="216"/>
      <c r="N1538" s="216"/>
      <c r="O1538" s="216"/>
      <c r="P1538" s="216"/>
      <c r="Q1538" s="216"/>
      <c r="R1538" s="216"/>
      <c r="S1538" s="216"/>
      <c r="T1538" s="216"/>
      <c r="U1538" s="216"/>
      <c r="V1538" s="216"/>
      <c r="W1538" s="216"/>
      <c r="X1538" s="216"/>
      <c r="Y1538" s="67"/>
      <c r="Z1538" s="67"/>
      <c r="AA1538" s="67"/>
      <c r="AB1538" s="67"/>
    </row>
    <row r="1539" spans="1:28" ht="18" customHeight="1" x14ac:dyDescent="0.2">
      <c r="B1539" s="76"/>
      <c r="C1539" s="76"/>
      <c r="D1539" s="76"/>
      <c r="E1539" s="76"/>
      <c r="F1539" s="76"/>
      <c r="G1539" s="76"/>
      <c r="H1539" s="76"/>
      <c r="I1539" s="76"/>
      <c r="J1539" s="76"/>
      <c r="K1539" s="76"/>
      <c r="L1539" s="76"/>
      <c r="M1539" s="77"/>
      <c r="N1539" s="77"/>
      <c r="O1539" s="77"/>
      <c r="P1539" s="77"/>
      <c r="Q1539" s="77"/>
      <c r="R1539" s="77"/>
      <c r="S1539" s="77"/>
      <c r="T1539" s="77"/>
      <c r="U1539" s="77"/>
      <c r="V1539" s="77"/>
      <c r="W1539" s="77"/>
      <c r="X1539" s="77"/>
    </row>
    <row r="1540" spans="1:28" ht="18" customHeight="1" x14ac:dyDescent="0.2">
      <c r="A1540" s="217" t="s">
        <v>10</v>
      </c>
      <c r="B1540" s="217"/>
      <c r="C1540" s="217"/>
      <c r="D1540" s="217"/>
      <c r="E1540" s="217"/>
      <c r="F1540" s="217"/>
      <c r="G1540" s="217"/>
      <c r="H1540" s="217"/>
      <c r="I1540" s="217"/>
      <c r="J1540" s="217"/>
      <c r="K1540" s="217"/>
      <c r="L1540" s="217"/>
      <c r="M1540" s="217"/>
      <c r="N1540" s="217"/>
      <c r="O1540" s="217"/>
      <c r="P1540" s="217"/>
      <c r="Q1540" s="217"/>
      <c r="R1540" s="217"/>
      <c r="S1540" s="217"/>
      <c r="T1540" s="217"/>
      <c r="U1540" s="217"/>
      <c r="V1540" s="217"/>
      <c r="W1540" s="217"/>
      <c r="X1540" s="217"/>
      <c r="Y1540" s="217"/>
      <c r="Z1540" s="217"/>
      <c r="AA1540" s="217"/>
      <c r="AB1540" s="217"/>
    </row>
    <row r="1541" spans="1:28" ht="18" customHeight="1" x14ac:dyDescent="0.2">
      <c r="B1541" s="75"/>
      <c r="C1541" s="75"/>
      <c r="D1541" s="75"/>
      <c r="E1541" s="75"/>
      <c r="F1541" s="75"/>
      <c r="G1541" s="75"/>
      <c r="H1541" s="75"/>
      <c r="I1541" s="75"/>
      <c r="K1541" s="75"/>
    </row>
    <row r="1542" spans="1:28" ht="18" customHeight="1" x14ac:dyDescent="0.2">
      <c r="A1542" s="78"/>
      <c r="B1542" s="215" t="s">
        <v>114</v>
      </c>
      <c r="C1542" s="213"/>
      <c r="D1542" s="213"/>
      <c r="E1542" s="213"/>
      <c r="F1542" s="213"/>
      <c r="G1542" s="213"/>
      <c r="H1542" s="213"/>
      <c r="I1542" s="213"/>
      <c r="J1542" s="213"/>
      <c r="K1542" s="213"/>
      <c r="L1542" s="213"/>
      <c r="M1542" s="218"/>
      <c r="N1542" s="219"/>
      <c r="O1542" s="219"/>
      <c r="P1542" s="219"/>
      <c r="Q1542" s="219"/>
      <c r="R1542" s="219"/>
      <c r="S1542" s="219"/>
      <c r="T1542" s="219"/>
      <c r="U1542" s="219"/>
      <c r="V1542" s="219"/>
      <c r="W1542" s="219"/>
      <c r="X1542" s="219"/>
      <c r="Y1542" s="78"/>
      <c r="Z1542" s="78"/>
      <c r="AA1542" s="78"/>
      <c r="AB1542" s="78"/>
    </row>
    <row r="1543" spans="1:28" ht="18" customHeight="1" x14ac:dyDescent="0.2">
      <c r="A1543" s="78"/>
      <c r="B1543" s="215" t="s">
        <v>112</v>
      </c>
      <c r="C1543" s="213"/>
      <c r="D1543" s="213"/>
      <c r="E1543" s="213"/>
      <c r="F1543" s="213"/>
      <c r="G1543" s="213"/>
      <c r="H1543" s="213"/>
      <c r="I1543" s="213"/>
      <c r="J1543" s="213"/>
      <c r="K1543" s="213"/>
      <c r="L1543" s="213"/>
      <c r="M1543" s="220"/>
      <c r="N1543" s="220"/>
      <c r="O1543" s="220"/>
      <c r="P1543" s="220"/>
      <c r="Q1543" s="220"/>
      <c r="R1543" s="220"/>
      <c r="S1543" s="220"/>
      <c r="T1543" s="220"/>
      <c r="U1543" s="220"/>
      <c r="V1543" s="220"/>
      <c r="W1543" s="220"/>
      <c r="X1543" s="220"/>
      <c r="Y1543" s="78"/>
      <c r="Z1543" s="78"/>
      <c r="AA1543" s="78"/>
      <c r="AB1543" s="78"/>
    </row>
    <row r="1544" spans="1:28" ht="18" customHeight="1" x14ac:dyDescent="0.2">
      <c r="A1544" s="78"/>
      <c r="B1544" s="215" t="s">
        <v>77</v>
      </c>
      <c r="C1544" s="213"/>
      <c r="D1544" s="213"/>
      <c r="E1544" s="213"/>
      <c r="F1544" s="213"/>
      <c r="G1544" s="213"/>
      <c r="H1544" s="213"/>
      <c r="I1544" s="213"/>
      <c r="J1544" s="213"/>
      <c r="K1544" s="213"/>
      <c r="L1544" s="213"/>
      <c r="M1544" s="221"/>
      <c r="N1544" s="221"/>
      <c r="O1544" s="221"/>
      <c r="P1544" s="221"/>
      <c r="Q1544" s="221"/>
      <c r="R1544" s="221"/>
      <c r="S1544" s="221"/>
      <c r="T1544" s="221"/>
      <c r="U1544" s="221"/>
      <c r="V1544" s="221"/>
      <c r="W1544" s="221"/>
      <c r="X1544" s="221"/>
      <c r="Y1544" s="78"/>
      <c r="Z1544" s="78"/>
      <c r="AA1544" s="78"/>
      <c r="AB1544" s="78"/>
    </row>
    <row r="1545" spans="1:28" ht="18" customHeight="1" x14ac:dyDescent="0.2">
      <c r="A1545" s="78"/>
      <c r="B1545" s="215" t="s">
        <v>113</v>
      </c>
      <c r="C1545" s="213"/>
      <c r="D1545" s="213"/>
      <c r="E1545" s="213"/>
      <c r="F1545" s="213"/>
      <c r="G1545" s="213"/>
      <c r="H1545" s="213"/>
      <c r="I1545" s="213"/>
      <c r="J1545" s="213"/>
      <c r="K1545" s="213"/>
      <c r="L1545" s="213"/>
      <c r="M1545" s="222"/>
      <c r="N1545" s="222"/>
      <c r="O1545" s="222"/>
      <c r="P1545" s="222"/>
      <c r="Q1545" s="222"/>
      <c r="R1545" s="223" t="s">
        <v>8</v>
      </c>
      <c r="S1545" s="223"/>
      <c r="T1545" s="222"/>
      <c r="U1545" s="222"/>
      <c r="V1545" s="222"/>
      <c r="W1545" s="222"/>
      <c r="X1545" s="222"/>
      <c r="Y1545" s="78"/>
      <c r="Z1545" s="78"/>
      <c r="AA1545" s="78"/>
      <c r="AB1545" s="78"/>
    </row>
    <row r="1546" spans="1:28" ht="18" customHeight="1" x14ac:dyDescent="0.2">
      <c r="A1546" s="78"/>
      <c r="B1546" s="79"/>
      <c r="C1546" s="79"/>
      <c r="D1546" s="79"/>
      <c r="E1546" s="79"/>
      <c r="F1546" s="79"/>
      <c r="G1546" s="79"/>
      <c r="H1546" s="79"/>
      <c r="I1546" s="79"/>
      <c r="J1546" s="79"/>
      <c r="K1546" s="79"/>
      <c r="L1546" s="79"/>
      <c r="M1546" s="80"/>
      <c r="N1546" s="80"/>
      <c r="O1546" s="80"/>
      <c r="P1546" s="80"/>
      <c r="Q1546" s="80"/>
      <c r="R1546" s="81"/>
      <c r="S1546" s="81"/>
      <c r="T1546" s="80"/>
      <c r="U1546" s="80"/>
      <c r="V1546" s="80"/>
      <c r="W1546" s="80"/>
      <c r="X1546" s="80"/>
      <c r="Y1546" s="78"/>
      <c r="Z1546" s="78"/>
      <c r="AA1546" s="78"/>
      <c r="AB1546" s="78"/>
    </row>
    <row r="1547" spans="1:28" ht="18" customHeight="1" x14ac:dyDescent="0.2">
      <c r="A1547" s="82" t="s">
        <v>125</v>
      </c>
      <c r="B1547" s="79"/>
      <c r="C1547" s="79"/>
      <c r="D1547" s="79"/>
      <c r="E1547" s="79"/>
      <c r="F1547" s="79"/>
      <c r="G1547" s="79"/>
      <c r="H1547" s="79"/>
      <c r="I1547" s="79"/>
      <c r="J1547" s="79"/>
      <c r="K1547" s="79"/>
      <c r="L1547" s="79"/>
      <c r="M1547" s="78"/>
      <c r="N1547" s="78"/>
      <c r="O1547" s="80"/>
      <c r="P1547" s="80"/>
      <c r="Q1547" s="80"/>
      <c r="R1547" s="81"/>
      <c r="S1547" s="81"/>
      <c r="T1547" s="80"/>
      <c r="U1547" s="80"/>
      <c r="V1547" s="80"/>
      <c r="W1547" s="80"/>
      <c r="X1547" s="80"/>
      <c r="Y1547" s="78"/>
      <c r="Z1547" s="78"/>
      <c r="AA1547" s="78"/>
      <c r="AB1547" s="78"/>
    </row>
    <row r="1548" spans="1:28" ht="18" customHeight="1" x14ac:dyDescent="0.2">
      <c r="A1548" s="82" t="s">
        <v>126</v>
      </c>
      <c r="B1548" s="67"/>
      <c r="C1548" s="67"/>
      <c r="D1548" s="67"/>
      <c r="E1548" s="83"/>
      <c r="F1548" s="68"/>
      <c r="G1548" s="68"/>
      <c r="H1548" s="68"/>
      <c r="I1548" s="68"/>
      <c r="J1548" s="68"/>
      <c r="K1548" s="68"/>
      <c r="L1548" s="68"/>
      <c r="M1548" s="68"/>
      <c r="N1548" s="68"/>
      <c r="O1548" s="68"/>
      <c r="P1548" s="68"/>
      <c r="Q1548" s="68"/>
      <c r="R1548" s="68"/>
      <c r="S1548" s="68"/>
      <c r="T1548" s="68"/>
      <c r="U1548" s="68"/>
      <c r="V1548" s="68"/>
      <c r="W1548" s="68"/>
      <c r="X1548" s="68"/>
      <c r="Y1548" s="68"/>
      <c r="Z1548" s="68"/>
      <c r="AA1548" s="68"/>
      <c r="AB1548" s="68"/>
    </row>
    <row r="1549" spans="1:28" ht="18" customHeight="1" x14ac:dyDescent="0.2">
      <c r="A1549" s="67"/>
      <c r="B1549" s="67"/>
      <c r="C1549" s="67"/>
      <c r="D1549" s="67"/>
      <c r="E1549" s="83"/>
      <c r="F1549" s="68"/>
      <c r="G1549" s="68"/>
      <c r="H1549" s="68"/>
      <c r="I1549" s="68"/>
      <c r="J1549" s="68"/>
      <c r="K1549" s="68"/>
      <c r="L1549" s="68"/>
      <c r="M1549" s="68"/>
      <c r="N1549" s="68"/>
      <c r="O1549" s="68"/>
      <c r="P1549" s="68"/>
      <c r="Q1549" s="68"/>
      <c r="R1549" s="68"/>
      <c r="S1549" s="68"/>
      <c r="T1549" s="68"/>
      <c r="U1549" s="68"/>
      <c r="V1549" s="68"/>
      <c r="W1549" s="68"/>
      <c r="X1549" s="68"/>
      <c r="Y1549" s="68"/>
      <c r="Z1549" s="68"/>
      <c r="AA1549" s="68"/>
      <c r="AB1549" s="68"/>
    </row>
    <row r="1550" spans="1:28" ht="18" customHeight="1" x14ac:dyDescent="0.2">
      <c r="A1550" s="211" t="s">
        <v>47</v>
      </c>
      <c r="B1550" s="211"/>
      <c r="C1550" s="211"/>
      <c r="D1550" s="211"/>
      <c r="E1550" s="211"/>
      <c r="F1550" s="211"/>
      <c r="G1550" s="211"/>
      <c r="H1550" s="211"/>
      <c r="I1550" s="211"/>
      <c r="J1550" s="211"/>
      <c r="K1550" s="211"/>
      <c r="L1550" s="211"/>
      <c r="M1550" s="211"/>
      <c r="N1550" s="211"/>
      <c r="O1550" s="211"/>
      <c r="P1550" s="211"/>
      <c r="Q1550" s="211"/>
      <c r="R1550" s="211"/>
      <c r="S1550" s="211"/>
      <c r="T1550" s="211"/>
      <c r="U1550" s="211"/>
      <c r="V1550" s="211"/>
      <c r="W1550" s="211"/>
      <c r="X1550" s="211"/>
      <c r="Y1550" s="211"/>
      <c r="Z1550" s="211"/>
      <c r="AA1550" s="211"/>
      <c r="AB1550" s="211"/>
    </row>
    <row r="1552" spans="1:28" ht="18" customHeight="1" x14ac:dyDescent="0.2">
      <c r="A1552" s="208">
        <f>Finanzierungsplan!$I$48</f>
        <v>2026</v>
      </c>
      <c r="B1552" s="208"/>
    </row>
    <row r="1553" spans="1:28" ht="18" customHeight="1" x14ac:dyDescent="0.2">
      <c r="A1553" s="209" t="s">
        <v>48</v>
      </c>
      <c r="B1553" s="209"/>
      <c r="C1553" s="209"/>
      <c r="D1553" s="209"/>
      <c r="E1553" s="209"/>
      <c r="F1553" s="210" t="s">
        <v>81</v>
      </c>
      <c r="G1553" s="210"/>
      <c r="H1553" s="210"/>
      <c r="I1553" s="210"/>
      <c r="J1553" s="210"/>
      <c r="K1553" s="210" t="s">
        <v>69</v>
      </c>
      <c r="L1553" s="210"/>
      <c r="M1553" s="210"/>
      <c r="N1553" s="210"/>
      <c r="O1553" s="210"/>
      <c r="P1553" s="210"/>
      <c r="Q1553" s="210"/>
      <c r="R1553" s="210"/>
      <c r="S1553" s="210" t="s">
        <v>70</v>
      </c>
      <c r="T1553" s="210"/>
      <c r="U1553" s="210"/>
      <c r="V1553" s="210"/>
      <c r="W1553" s="210"/>
      <c r="X1553" s="210" t="s">
        <v>115</v>
      </c>
      <c r="Y1553" s="210"/>
      <c r="Z1553" s="210"/>
      <c r="AA1553" s="210"/>
      <c r="AB1553" s="210"/>
    </row>
    <row r="1554" spans="1:28" ht="18" customHeight="1" x14ac:dyDescent="0.2">
      <c r="A1554" s="209"/>
      <c r="B1554" s="209"/>
      <c r="C1554" s="209"/>
      <c r="D1554" s="209"/>
      <c r="E1554" s="209"/>
      <c r="F1554" s="210"/>
      <c r="G1554" s="210"/>
      <c r="H1554" s="210"/>
      <c r="I1554" s="210"/>
      <c r="J1554" s="210"/>
      <c r="K1554" s="210"/>
      <c r="L1554" s="210"/>
      <c r="M1554" s="210"/>
      <c r="N1554" s="210"/>
      <c r="O1554" s="210"/>
      <c r="P1554" s="210"/>
      <c r="Q1554" s="210"/>
      <c r="R1554" s="210"/>
      <c r="S1554" s="210"/>
      <c r="T1554" s="210"/>
      <c r="U1554" s="210"/>
      <c r="V1554" s="210"/>
      <c r="W1554" s="210"/>
      <c r="X1554" s="210"/>
      <c r="Y1554" s="210"/>
      <c r="Z1554" s="210"/>
      <c r="AA1554" s="210"/>
      <c r="AB1554" s="210"/>
    </row>
    <row r="1555" spans="1:28" ht="18" customHeight="1" x14ac:dyDescent="0.2">
      <c r="A1555" s="206" t="s">
        <v>54</v>
      </c>
      <c r="B1555" s="206"/>
      <c r="C1555" s="206"/>
      <c r="D1555" s="206"/>
      <c r="E1555" s="206"/>
      <c r="F1555" s="207"/>
      <c r="G1555" s="207"/>
      <c r="H1555" s="207"/>
      <c r="I1555" s="207"/>
      <c r="J1555" s="207"/>
      <c r="K1555" s="207"/>
      <c r="L1555" s="207"/>
      <c r="M1555" s="207"/>
      <c r="N1555" s="207"/>
      <c r="O1555" s="207"/>
      <c r="P1555" s="207"/>
      <c r="Q1555" s="207"/>
      <c r="R1555" s="207"/>
      <c r="S1555" s="207"/>
      <c r="T1555" s="207"/>
      <c r="U1555" s="207"/>
      <c r="V1555" s="207"/>
      <c r="W1555" s="207"/>
      <c r="X1555" s="204" t="str">
        <f>IF(OR($M$1543="",$M$1535="",SUM(F1555:W1555)=0),"",IFERROR(ROUND((F1555+K1555+S1555)*$M$1543/$M$1535,2),""))</f>
        <v/>
      </c>
      <c r="Y1555" s="204"/>
      <c r="Z1555" s="204"/>
      <c r="AA1555" s="204"/>
      <c r="AB1555" s="204"/>
    </row>
    <row r="1556" spans="1:28" ht="18" customHeight="1" x14ac:dyDescent="0.2">
      <c r="A1556" s="206" t="s">
        <v>55</v>
      </c>
      <c r="B1556" s="206"/>
      <c r="C1556" s="206"/>
      <c r="D1556" s="206"/>
      <c r="E1556" s="206"/>
      <c r="F1556" s="207"/>
      <c r="G1556" s="207"/>
      <c r="H1556" s="207"/>
      <c r="I1556" s="207"/>
      <c r="J1556" s="207"/>
      <c r="K1556" s="207"/>
      <c r="L1556" s="207"/>
      <c r="M1556" s="207"/>
      <c r="N1556" s="207"/>
      <c r="O1556" s="207"/>
      <c r="P1556" s="207"/>
      <c r="Q1556" s="207"/>
      <c r="R1556" s="207"/>
      <c r="S1556" s="207"/>
      <c r="T1556" s="207"/>
      <c r="U1556" s="207"/>
      <c r="V1556" s="207"/>
      <c r="W1556" s="207"/>
      <c r="X1556" s="204" t="str">
        <f t="shared" ref="X1556:X1566" si="49">IF(OR($M$1543="",$M$1535="",SUM(F1556:W1556)=0),"",IFERROR(ROUND((F1556+K1556+S1556)*$M$1543/$M$1535,2),""))</f>
        <v/>
      </c>
      <c r="Y1556" s="204"/>
      <c r="Z1556" s="204"/>
      <c r="AA1556" s="204"/>
      <c r="AB1556" s="204"/>
    </row>
    <row r="1557" spans="1:28" ht="18" customHeight="1" x14ac:dyDescent="0.2">
      <c r="A1557" s="206" t="s">
        <v>56</v>
      </c>
      <c r="B1557" s="206"/>
      <c r="C1557" s="206"/>
      <c r="D1557" s="206"/>
      <c r="E1557" s="206"/>
      <c r="F1557" s="207"/>
      <c r="G1557" s="207"/>
      <c r="H1557" s="207"/>
      <c r="I1557" s="207"/>
      <c r="J1557" s="207"/>
      <c r="K1557" s="207"/>
      <c r="L1557" s="207"/>
      <c r="M1557" s="207"/>
      <c r="N1557" s="207"/>
      <c r="O1557" s="207"/>
      <c r="P1557" s="207"/>
      <c r="Q1557" s="207"/>
      <c r="R1557" s="207"/>
      <c r="S1557" s="207"/>
      <c r="T1557" s="207"/>
      <c r="U1557" s="207"/>
      <c r="V1557" s="207"/>
      <c r="W1557" s="207"/>
      <c r="X1557" s="204" t="str">
        <f t="shared" si="49"/>
        <v/>
      </c>
      <c r="Y1557" s="204"/>
      <c r="Z1557" s="204"/>
      <c r="AA1557" s="204"/>
      <c r="AB1557" s="204"/>
    </row>
    <row r="1558" spans="1:28" ht="18" customHeight="1" x14ac:dyDescent="0.2">
      <c r="A1558" s="206" t="s">
        <v>57</v>
      </c>
      <c r="B1558" s="206"/>
      <c r="C1558" s="206"/>
      <c r="D1558" s="206"/>
      <c r="E1558" s="206"/>
      <c r="F1558" s="207"/>
      <c r="G1558" s="207"/>
      <c r="H1558" s="207"/>
      <c r="I1558" s="207"/>
      <c r="J1558" s="207"/>
      <c r="K1558" s="207"/>
      <c r="L1558" s="207"/>
      <c r="M1558" s="207"/>
      <c r="N1558" s="207"/>
      <c r="O1558" s="207"/>
      <c r="P1558" s="207"/>
      <c r="Q1558" s="207"/>
      <c r="R1558" s="207"/>
      <c r="S1558" s="207"/>
      <c r="T1558" s="207"/>
      <c r="U1558" s="207"/>
      <c r="V1558" s="207"/>
      <c r="W1558" s="207"/>
      <c r="X1558" s="204" t="str">
        <f t="shared" si="49"/>
        <v/>
      </c>
      <c r="Y1558" s="204"/>
      <c r="Z1558" s="204"/>
      <c r="AA1558" s="204"/>
      <c r="AB1558" s="204"/>
    </row>
    <row r="1559" spans="1:28" ht="18" customHeight="1" x14ac:dyDescent="0.2">
      <c r="A1559" s="206" t="s">
        <v>58</v>
      </c>
      <c r="B1559" s="206"/>
      <c r="C1559" s="206"/>
      <c r="D1559" s="206"/>
      <c r="E1559" s="206"/>
      <c r="F1559" s="207"/>
      <c r="G1559" s="207"/>
      <c r="H1559" s="207"/>
      <c r="I1559" s="207"/>
      <c r="J1559" s="207"/>
      <c r="K1559" s="207"/>
      <c r="L1559" s="207"/>
      <c r="M1559" s="207"/>
      <c r="N1559" s="207"/>
      <c r="O1559" s="207"/>
      <c r="P1559" s="207"/>
      <c r="Q1559" s="207"/>
      <c r="R1559" s="207"/>
      <c r="S1559" s="207"/>
      <c r="T1559" s="207"/>
      <c r="U1559" s="207"/>
      <c r="V1559" s="207"/>
      <c r="W1559" s="207"/>
      <c r="X1559" s="204" t="str">
        <f t="shared" si="49"/>
        <v/>
      </c>
      <c r="Y1559" s="204"/>
      <c r="Z1559" s="204"/>
      <c r="AA1559" s="204"/>
      <c r="AB1559" s="204"/>
    </row>
    <row r="1560" spans="1:28" ht="18" customHeight="1" x14ac:dyDescent="0.2">
      <c r="A1560" s="206" t="s">
        <v>59</v>
      </c>
      <c r="B1560" s="206"/>
      <c r="C1560" s="206"/>
      <c r="D1560" s="206"/>
      <c r="E1560" s="206"/>
      <c r="F1560" s="207"/>
      <c r="G1560" s="207"/>
      <c r="H1560" s="207"/>
      <c r="I1560" s="207"/>
      <c r="J1560" s="207"/>
      <c r="K1560" s="207"/>
      <c r="L1560" s="207"/>
      <c r="M1560" s="207"/>
      <c r="N1560" s="207"/>
      <c r="O1560" s="207"/>
      <c r="P1560" s="207"/>
      <c r="Q1560" s="207"/>
      <c r="R1560" s="207"/>
      <c r="S1560" s="207"/>
      <c r="T1560" s="207"/>
      <c r="U1560" s="207"/>
      <c r="V1560" s="207"/>
      <c r="W1560" s="207"/>
      <c r="X1560" s="204" t="str">
        <f t="shared" si="49"/>
        <v/>
      </c>
      <c r="Y1560" s="204"/>
      <c r="Z1560" s="204"/>
      <c r="AA1560" s="204"/>
      <c r="AB1560" s="204"/>
    </row>
    <row r="1561" spans="1:28" ht="18" customHeight="1" x14ac:dyDescent="0.2">
      <c r="A1561" s="206" t="s">
        <v>60</v>
      </c>
      <c r="B1561" s="206"/>
      <c r="C1561" s="206"/>
      <c r="D1561" s="206"/>
      <c r="E1561" s="206"/>
      <c r="F1561" s="207"/>
      <c r="G1561" s="207"/>
      <c r="H1561" s="207"/>
      <c r="I1561" s="207"/>
      <c r="J1561" s="207"/>
      <c r="K1561" s="207"/>
      <c r="L1561" s="207"/>
      <c r="M1561" s="207"/>
      <c r="N1561" s="207"/>
      <c r="O1561" s="207"/>
      <c r="P1561" s="207"/>
      <c r="Q1561" s="207"/>
      <c r="R1561" s="207"/>
      <c r="S1561" s="207"/>
      <c r="T1561" s="207"/>
      <c r="U1561" s="207"/>
      <c r="V1561" s="207"/>
      <c r="W1561" s="207"/>
      <c r="X1561" s="204" t="str">
        <f t="shared" si="49"/>
        <v/>
      </c>
      <c r="Y1561" s="204"/>
      <c r="Z1561" s="204"/>
      <c r="AA1561" s="204"/>
      <c r="AB1561" s="204"/>
    </row>
    <row r="1562" spans="1:28" ht="18" customHeight="1" x14ac:dyDescent="0.2">
      <c r="A1562" s="206" t="s">
        <v>61</v>
      </c>
      <c r="B1562" s="206"/>
      <c r="C1562" s="206"/>
      <c r="D1562" s="206"/>
      <c r="E1562" s="206"/>
      <c r="F1562" s="207"/>
      <c r="G1562" s="207"/>
      <c r="H1562" s="207"/>
      <c r="I1562" s="207"/>
      <c r="J1562" s="207"/>
      <c r="K1562" s="207"/>
      <c r="L1562" s="207"/>
      <c r="M1562" s="207"/>
      <c r="N1562" s="207"/>
      <c r="O1562" s="207"/>
      <c r="P1562" s="207"/>
      <c r="Q1562" s="207"/>
      <c r="R1562" s="207"/>
      <c r="S1562" s="207"/>
      <c r="T1562" s="207"/>
      <c r="U1562" s="207"/>
      <c r="V1562" s="207"/>
      <c r="W1562" s="207"/>
      <c r="X1562" s="204" t="str">
        <f t="shared" si="49"/>
        <v/>
      </c>
      <c r="Y1562" s="204"/>
      <c r="Z1562" s="204"/>
      <c r="AA1562" s="204"/>
      <c r="AB1562" s="204"/>
    </row>
    <row r="1563" spans="1:28" ht="18" customHeight="1" x14ac:dyDescent="0.2">
      <c r="A1563" s="206" t="s">
        <v>62</v>
      </c>
      <c r="B1563" s="206"/>
      <c r="C1563" s="206"/>
      <c r="D1563" s="206"/>
      <c r="E1563" s="206"/>
      <c r="F1563" s="207"/>
      <c r="G1563" s="207"/>
      <c r="H1563" s="207"/>
      <c r="I1563" s="207"/>
      <c r="J1563" s="207"/>
      <c r="K1563" s="207"/>
      <c r="L1563" s="207"/>
      <c r="M1563" s="207"/>
      <c r="N1563" s="207"/>
      <c r="O1563" s="207"/>
      <c r="P1563" s="207"/>
      <c r="Q1563" s="207"/>
      <c r="R1563" s="207"/>
      <c r="S1563" s="207"/>
      <c r="T1563" s="207"/>
      <c r="U1563" s="207"/>
      <c r="V1563" s="207"/>
      <c r="W1563" s="207"/>
      <c r="X1563" s="204" t="str">
        <f t="shared" si="49"/>
        <v/>
      </c>
      <c r="Y1563" s="204"/>
      <c r="Z1563" s="204"/>
      <c r="AA1563" s="204"/>
      <c r="AB1563" s="204"/>
    </row>
    <row r="1564" spans="1:28" ht="18" customHeight="1" x14ac:dyDescent="0.2">
      <c r="A1564" s="206" t="s">
        <v>63</v>
      </c>
      <c r="B1564" s="206"/>
      <c r="C1564" s="206"/>
      <c r="D1564" s="206"/>
      <c r="E1564" s="206"/>
      <c r="F1564" s="207"/>
      <c r="G1564" s="207"/>
      <c r="H1564" s="207"/>
      <c r="I1564" s="207"/>
      <c r="J1564" s="207"/>
      <c r="K1564" s="207"/>
      <c r="L1564" s="207"/>
      <c r="M1564" s="207"/>
      <c r="N1564" s="207"/>
      <c r="O1564" s="207"/>
      <c r="P1564" s="207"/>
      <c r="Q1564" s="207"/>
      <c r="R1564" s="207"/>
      <c r="S1564" s="207"/>
      <c r="T1564" s="207"/>
      <c r="U1564" s="207"/>
      <c r="V1564" s="207"/>
      <c r="W1564" s="207"/>
      <c r="X1564" s="204" t="str">
        <f t="shared" si="49"/>
        <v/>
      </c>
      <c r="Y1564" s="204"/>
      <c r="Z1564" s="204"/>
      <c r="AA1564" s="204"/>
      <c r="AB1564" s="204"/>
    </row>
    <row r="1565" spans="1:28" ht="18" customHeight="1" x14ac:dyDescent="0.2">
      <c r="A1565" s="206" t="s">
        <v>64</v>
      </c>
      <c r="B1565" s="206"/>
      <c r="C1565" s="206"/>
      <c r="D1565" s="206"/>
      <c r="E1565" s="206"/>
      <c r="F1565" s="207"/>
      <c r="G1565" s="207"/>
      <c r="H1565" s="207"/>
      <c r="I1565" s="207"/>
      <c r="J1565" s="207"/>
      <c r="K1565" s="207"/>
      <c r="L1565" s="207"/>
      <c r="M1565" s="207"/>
      <c r="N1565" s="207"/>
      <c r="O1565" s="207"/>
      <c r="P1565" s="207"/>
      <c r="Q1565" s="207"/>
      <c r="R1565" s="207"/>
      <c r="S1565" s="207"/>
      <c r="T1565" s="207"/>
      <c r="U1565" s="207"/>
      <c r="V1565" s="207"/>
      <c r="W1565" s="207"/>
      <c r="X1565" s="204" t="str">
        <f t="shared" si="49"/>
        <v/>
      </c>
      <c r="Y1565" s="204"/>
      <c r="Z1565" s="204"/>
      <c r="AA1565" s="204"/>
      <c r="AB1565" s="204"/>
    </row>
    <row r="1566" spans="1:28" ht="18" customHeight="1" x14ac:dyDescent="0.2">
      <c r="A1566" s="206" t="s">
        <v>65</v>
      </c>
      <c r="B1566" s="206"/>
      <c r="C1566" s="206"/>
      <c r="D1566" s="206"/>
      <c r="E1566" s="206"/>
      <c r="F1566" s="207"/>
      <c r="G1566" s="207"/>
      <c r="H1566" s="207"/>
      <c r="I1566" s="207"/>
      <c r="J1566" s="207"/>
      <c r="K1566" s="207"/>
      <c r="L1566" s="207"/>
      <c r="M1566" s="207"/>
      <c r="N1566" s="207"/>
      <c r="O1566" s="207"/>
      <c r="P1566" s="207"/>
      <c r="Q1566" s="207"/>
      <c r="R1566" s="207"/>
      <c r="S1566" s="207"/>
      <c r="T1566" s="207"/>
      <c r="U1566" s="207"/>
      <c r="V1566" s="207"/>
      <c r="W1566" s="207"/>
      <c r="X1566" s="204" t="str">
        <f t="shared" si="49"/>
        <v/>
      </c>
      <c r="Y1566" s="204"/>
      <c r="Z1566" s="204"/>
      <c r="AA1566" s="204"/>
      <c r="AB1566" s="204"/>
    </row>
    <row r="1567" spans="1:28" ht="18" customHeight="1" x14ac:dyDescent="0.2">
      <c r="A1567" s="203" t="s">
        <v>66</v>
      </c>
      <c r="B1567" s="203"/>
      <c r="C1567" s="203"/>
      <c r="D1567" s="203"/>
      <c r="E1567" s="203"/>
      <c r="F1567" s="203"/>
      <c r="G1567" s="203"/>
      <c r="H1567" s="203"/>
      <c r="I1567" s="203"/>
      <c r="J1567" s="203"/>
      <c r="K1567" s="203"/>
      <c r="L1567" s="203"/>
      <c r="M1567" s="203"/>
      <c r="N1567" s="203"/>
      <c r="O1567" s="203"/>
      <c r="P1567" s="203"/>
      <c r="Q1567" s="203"/>
      <c r="R1567" s="203"/>
      <c r="S1567" s="203"/>
      <c r="T1567" s="203"/>
      <c r="U1567" s="203"/>
      <c r="V1567" s="203"/>
      <c r="W1567" s="203"/>
      <c r="X1567" s="204" t="str">
        <f>IF(SUM(X1555:AB1566)=0,"",SUM(X1555:AB1566))</f>
        <v/>
      </c>
      <c r="Y1567" s="204"/>
      <c r="Z1567" s="204"/>
      <c r="AA1567" s="204"/>
      <c r="AB1567" s="204"/>
    </row>
    <row r="1568" spans="1:28" ht="18" customHeight="1" x14ac:dyDescent="0.2">
      <c r="A1568" s="203" t="s">
        <v>87</v>
      </c>
      <c r="B1568" s="203"/>
      <c r="C1568" s="203"/>
      <c r="D1568" s="203"/>
      <c r="E1568" s="203"/>
      <c r="F1568" s="203"/>
      <c r="G1568" s="203"/>
      <c r="H1568" s="203"/>
      <c r="I1568" s="203"/>
      <c r="J1568" s="203"/>
      <c r="K1568" s="203"/>
      <c r="L1568" s="203"/>
      <c r="M1568" s="203"/>
      <c r="N1568" s="203"/>
      <c r="O1568" s="203"/>
      <c r="P1568" s="203"/>
      <c r="Q1568" s="203"/>
      <c r="R1568" s="203"/>
      <c r="S1568" s="203"/>
      <c r="T1568" s="203"/>
      <c r="U1568" s="203"/>
      <c r="V1568" s="203"/>
      <c r="W1568" s="203"/>
      <c r="X1568" s="204" t="str">
        <f>IFERROR(ROUND(X1567*0.22,2),"")</f>
        <v/>
      </c>
      <c r="Y1568" s="204"/>
      <c r="Z1568" s="204"/>
      <c r="AA1568" s="204"/>
      <c r="AB1568" s="204"/>
    </row>
    <row r="1569" spans="1:28" ht="18" customHeight="1" x14ac:dyDescent="0.2">
      <c r="A1569" s="203" t="s">
        <v>67</v>
      </c>
      <c r="B1569" s="203"/>
      <c r="C1569" s="203"/>
      <c r="D1569" s="203"/>
      <c r="E1569" s="203"/>
      <c r="F1569" s="203"/>
      <c r="G1569" s="203"/>
      <c r="H1569" s="203"/>
      <c r="I1569" s="203"/>
      <c r="J1569" s="203"/>
      <c r="K1569" s="203"/>
      <c r="L1569" s="203"/>
      <c r="M1569" s="203"/>
      <c r="N1569" s="203"/>
      <c r="O1569" s="203"/>
      <c r="P1569" s="203"/>
      <c r="Q1569" s="203"/>
      <c r="R1569" s="203"/>
      <c r="S1569" s="203"/>
      <c r="T1569" s="203"/>
      <c r="U1569" s="203"/>
      <c r="V1569" s="203"/>
      <c r="W1569" s="203"/>
      <c r="X1569" s="204" t="str">
        <f>IFERROR(ROUND(X1567*0.01,2),"")</f>
        <v/>
      </c>
      <c r="Y1569" s="204"/>
      <c r="Z1569" s="204"/>
      <c r="AA1569" s="204"/>
      <c r="AB1569" s="204"/>
    </row>
    <row r="1570" spans="1:28" ht="18" customHeight="1" x14ac:dyDescent="0.2">
      <c r="A1570" s="203" t="s">
        <v>33</v>
      </c>
      <c r="B1570" s="203"/>
      <c r="C1570" s="203"/>
      <c r="D1570" s="203"/>
      <c r="E1570" s="203"/>
      <c r="F1570" s="203"/>
      <c r="G1570" s="203"/>
      <c r="H1570" s="203"/>
      <c r="I1570" s="203"/>
      <c r="J1570" s="203"/>
      <c r="K1570" s="203"/>
      <c r="L1570" s="203"/>
      <c r="M1570" s="203"/>
      <c r="N1570" s="203"/>
      <c r="O1570" s="203"/>
      <c r="P1570" s="203"/>
      <c r="Q1570" s="203"/>
      <c r="R1570" s="203"/>
      <c r="S1570" s="203"/>
      <c r="T1570" s="203"/>
      <c r="U1570" s="203"/>
      <c r="V1570" s="203"/>
      <c r="W1570" s="203"/>
      <c r="X1570" s="204" t="str">
        <f>IF(SUM(X1567:AB1569)=0,"",SUM(X1567:AB1569))</f>
        <v/>
      </c>
      <c r="Y1570" s="204"/>
      <c r="Z1570" s="204"/>
      <c r="AA1570" s="204"/>
      <c r="AB1570" s="204"/>
    </row>
    <row r="1571" spans="1:28" ht="18" customHeight="1" x14ac:dyDescent="0.2">
      <c r="A1571" s="67"/>
      <c r="B1571" s="67"/>
      <c r="C1571" s="67"/>
      <c r="D1571" s="67"/>
      <c r="E1571" s="67"/>
      <c r="F1571" s="67"/>
      <c r="G1571" s="67"/>
      <c r="H1571" s="67"/>
      <c r="I1571" s="67"/>
      <c r="J1571" s="67"/>
      <c r="K1571" s="67"/>
      <c r="L1571" s="67"/>
      <c r="M1571" s="67"/>
      <c r="N1571" s="94"/>
      <c r="O1571" s="89"/>
      <c r="P1571" s="89"/>
      <c r="Q1571" s="89"/>
      <c r="R1571" s="89"/>
      <c r="S1571" s="95"/>
      <c r="T1571" s="95"/>
      <c r="U1571" s="95"/>
      <c r="V1571" s="95"/>
      <c r="W1571" s="95"/>
      <c r="X1571" s="95"/>
      <c r="Y1571" s="95"/>
      <c r="Z1571" s="95"/>
      <c r="AA1571" s="90"/>
      <c r="AB1571" s="90"/>
    </row>
    <row r="1572" spans="1:28" ht="18" customHeight="1" x14ac:dyDescent="0.2">
      <c r="A1572" s="92" t="s">
        <v>71</v>
      </c>
      <c r="B1572" s="82"/>
      <c r="C1572" s="82"/>
      <c r="D1572" s="82"/>
      <c r="E1572" s="82"/>
      <c r="F1572" s="82"/>
      <c r="G1572" s="82"/>
      <c r="H1572" s="82"/>
      <c r="I1572" s="82"/>
      <c r="J1572" s="82"/>
      <c r="K1572" s="82"/>
      <c r="L1572" s="82"/>
      <c r="M1572" s="82"/>
      <c r="N1572" s="82"/>
      <c r="O1572" s="82"/>
      <c r="P1572" s="82"/>
      <c r="R1572" s="82"/>
      <c r="T1572" s="82"/>
      <c r="V1572" s="82"/>
      <c r="W1572" s="82"/>
      <c r="X1572" s="82"/>
      <c r="Y1572" s="82"/>
      <c r="Z1572" s="82"/>
      <c r="AA1572" s="82"/>
      <c r="AB1572" s="93" t="s">
        <v>72</v>
      </c>
    </row>
    <row r="1573" spans="1:28" ht="18" customHeight="1" x14ac:dyDescent="0.2">
      <c r="A1573" s="82"/>
      <c r="B1573" s="82"/>
      <c r="C1573" s="82"/>
      <c r="D1573" s="82"/>
      <c r="E1573" s="82"/>
      <c r="F1573" s="82"/>
      <c r="G1573" s="82"/>
      <c r="H1573" s="82"/>
      <c r="I1573" s="82"/>
      <c r="J1573" s="82"/>
      <c r="K1573" s="82"/>
      <c r="L1573" s="82"/>
      <c r="M1573" s="82"/>
      <c r="N1573" s="82"/>
      <c r="O1573" s="82"/>
      <c r="P1573" s="82"/>
      <c r="Q1573" s="82"/>
      <c r="R1573" s="82"/>
      <c r="T1573" s="82"/>
      <c r="V1573" s="82"/>
      <c r="W1573" s="82"/>
      <c r="X1573" s="82"/>
      <c r="Y1573" s="82"/>
      <c r="Z1573" s="82"/>
      <c r="AA1573" s="82"/>
      <c r="AB1573" s="82"/>
    </row>
    <row r="1574" spans="1:28" ht="18" customHeight="1" x14ac:dyDescent="0.2">
      <c r="A1574" s="208">
        <f>Finanzierungsplan!$N$48</f>
        <v>2027</v>
      </c>
      <c r="B1574" s="208"/>
    </row>
    <row r="1575" spans="1:28" ht="18" customHeight="1" x14ac:dyDescent="0.2">
      <c r="A1575" s="209" t="s">
        <v>48</v>
      </c>
      <c r="B1575" s="209"/>
      <c r="C1575" s="209"/>
      <c r="D1575" s="209"/>
      <c r="E1575" s="209"/>
      <c r="F1575" s="210" t="s">
        <v>81</v>
      </c>
      <c r="G1575" s="210"/>
      <c r="H1575" s="210"/>
      <c r="I1575" s="210"/>
      <c r="J1575" s="210"/>
      <c r="K1575" s="210" t="s">
        <v>69</v>
      </c>
      <c r="L1575" s="210"/>
      <c r="M1575" s="210"/>
      <c r="N1575" s="210"/>
      <c r="O1575" s="210"/>
      <c r="P1575" s="210"/>
      <c r="Q1575" s="210"/>
      <c r="R1575" s="210"/>
      <c r="S1575" s="210" t="s">
        <v>70</v>
      </c>
      <c r="T1575" s="210"/>
      <c r="U1575" s="210"/>
      <c r="V1575" s="210"/>
      <c r="W1575" s="210"/>
      <c r="X1575" s="210" t="s">
        <v>115</v>
      </c>
      <c r="Y1575" s="210"/>
      <c r="Z1575" s="210"/>
      <c r="AA1575" s="210"/>
      <c r="AB1575" s="210"/>
    </row>
    <row r="1576" spans="1:28" ht="18" customHeight="1" x14ac:dyDescent="0.2">
      <c r="A1576" s="209"/>
      <c r="B1576" s="209"/>
      <c r="C1576" s="209"/>
      <c r="D1576" s="209"/>
      <c r="E1576" s="209"/>
      <c r="F1576" s="210"/>
      <c r="G1576" s="210"/>
      <c r="H1576" s="210"/>
      <c r="I1576" s="210"/>
      <c r="J1576" s="210"/>
      <c r="K1576" s="210"/>
      <c r="L1576" s="210"/>
      <c r="M1576" s="210"/>
      <c r="N1576" s="210"/>
      <c r="O1576" s="210"/>
      <c r="P1576" s="210"/>
      <c r="Q1576" s="210"/>
      <c r="R1576" s="210"/>
      <c r="S1576" s="210"/>
      <c r="T1576" s="210"/>
      <c r="U1576" s="210"/>
      <c r="V1576" s="210"/>
      <c r="W1576" s="210"/>
      <c r="X1576" s="210"/>
      <c r="Y1576" s="210"/>
      <c r="Z1576" s="210"/>
      <c r="AA1576" s="210"/>
      <c r="AB1576" s="210"/>
    </row>
    <row r="1577" spans="1:28" ht="18" customHeight="1" x14ac:dyDescent="0.2">
      <c r="A1577" s="206" t="s">
        <v>54</v>
      </c>
      <c r="B1577" s="206"/>
      <c r="C1577" s="206"/>
      <c r="D1577" s="206"/>
      <c r="E1577" s="206"/>
      <c r="F1577" s="207"/>
      <c r="G1577" s="207"/>
      <c r="H1577" s="207"/>
      <c r="I1577" s="207"/>
      <c r="J1577" s="207"/>
      <c r="K1577" s="207"/>
      <c r="L1577" s="207"/>
      <c r="M1577" s="207"/>
      <c r="N1577" s="207"/>
      <c r="O1577" s="207"/>
      <c r="P1577" s="207"/>
      <c r="Q1577" s="207"/>
      <c r="R1577" s="207"/>
      <c r="S1577" s="207"/>
      <c r="T1577" s="207"/>
      <c r="U1577" s="207"/>
      <c r="V1577" s="207"/>
      <c r="W1577" s="207"/>
      <c r="X1577" s="204" t="str">
        <f>IF(OR($M$1543="",$M$1535="",SUM(F1577:W1577)=0),"",IFERROR(ROUND((F1577+K1577+S1577)*$M$1543/$M$1535,2),""))</f>
        <v/>
      </c>
      <c r="Y1577" s="204"/>
      <c r="Z1577" s="204"/>
      <c r="AA1577" s="204"/>
      <c r="AB1577" s="204"/>
    </row>
    <row r="1578" spans="1:28" ht="18" customHeight="1" x14ac:dyDescent="0.2">
      <c r="A1578" s="206" t="s">
        <v>55</v>
      </c>
      <c r="B1578" s="206"/>
      <c r="C1578" s="206"/>
      <c r="D1578" s="206"/>
      <c r="E1578" s="206"/>
      <c r="F1578" s="207"/>
      <c r="G1578" s="207"/>
      <c r="H1578" s="207"/>
      <c r="I1578" s="207"/>
      <c r="J1578" s="207"/>
      <c r="K1578" s="207"/>
      <c r="L1578" s="207"/>
      <c r="M1578" s="207"/>
      <c r="N1578" s="207"/>
      <c r="O1578" s="207"/>
      <c r="P1578" s="207"/>
      <c r="Q1578" s="207"/>
      <c r="R1578" s="207"/>
      <c r="S1578" s="207"/>
      <c r="T1578" s="207"/>
      <c r="U1578" s="207"/>
      <c r="V1578" s="207"/>
      <c r="W1578" s="207"/>
      <c r="X1578" s="204" t="str">
        <f t="shared" ref="X1578:X1588" si="50">IF(OR($M$1543="",$M$1535="",SUM(F1578:W1578)=0),"",IFERROR(ROUND((F1578+K1578+S1578)*$M$1543/$M$1535,2),""))</f>
        <v/>
      </c>
      <c r="Y1578" s="204"/>
      <c r="Z1578" s="204"/>
      <c r="AA1578" s="204"/>
      <c r="AB1578" s="204"/>
    </row>
    <row r="1579" spans="1:28" ht="18" customHeight="1" x14ac:dyDescent="0.2">
      <c r="A1579" s="206" t="s">
        <v>56</v>
      </c>
      <c r="B1579" s="206"/>
      <c r="C1579" s="206"/>
      <c r="D1579" s="206"/>
      <c r="E1579" s="206"/>
      <c r="F1579" s="207"/>
      <c r="G1579" s="207"/>
      <c r="H1579" s="207"/>
      <c r="I1579" s="207"/>
      <c r="J1579" s="207"/>
      <c r="K1579" s="207"/>
      <c r="L1579" s="207"/>
      <c r="M1579" s="207"/>
      <c r="N1579" s="207"/>
      <c r="O1579" s="207"/>
      <c r="P1579" s="207"/>
      <c r="Q1579" s="207"/>
      <c r="R1579" s="207"/>
      <c r="S1579" s="207"/>
      <c r="T1579" s="207"/>
      <c r="U1579" s="207"/>
      <c r="V1579" s="207"/>
      <c r="W1579" s="207"/>
      <c r="X1579" s="204" t="str">
        <f t="shared" si="50"/>
        <v/>
      </c>
      <c r="Y1579" s="204"/>
      <c r="Z1579" s="204"/>
      <c r="AA1579" s="204"/>
      <c r="AB1579" s="204"/>
    </row>
    <row r="1580" spans="1:28" ht="18" customHeight="1" x14ac:dyDescent="0.2">
      <c r="A1580" s="206" t="s">
        <v>57</v>
      </c>
      <c r="B1580" s="206"/>
      <c r="C1580" s="206"/>
      <c r="D1580" s="206"/>
      <c r="E1580" s="206"/>
      <c r="F1580" s="207"/>
      <c r="G1580" s="207"/>
      <c r="H1580" s="207"/>
      <c r="I1580" s="207"/>
      <c r="J1580" s="207"/>
      <c r="K1580" s="207"/>
      <c r="L1580" s="207"/>
      <c r="M1580" s="207"/>
      <c r="N1580" s="207"/>
      <c r="O1580" s="207"/>
      <c r="P1580" s="207"/>
      <c r="Q1580" s="207"/>
      <c r="R1580" s="207"/>
      <c r="S1580" s="207"/>
      <c r="T1580" s="207"/>
      <c r="U1580" s="207"/>
      <c r="V1580" s="207"/>
      <c r="W1580" s="207"/>
      <c r="X1580" s="204" t="str">
        <f t="shared" si="50"/>
        <v/>
      </c>
      <c r="Y1580" s="204"/>
      <c r="Z1580" s="204"/>
      <c r="AA1580" s="204"/>
      <c r="AB1580" s="204"/>
    </row>
    <row r="1581" spans="1:28" ht="18" customHeight="1" x14ac:dyDescent="0.2">
      <c r="A1581" s="206" t="s">
        <v>58</v>
      </c>
      <c r="B1581" s="206"/>
      <c r="C1581" s="206"/>
      <c r="D1581" s="206"/>
      <c r="E1581" s="206"/>
      <c r="F1581" s="207"/>
      <c r="G1581" s="207"/>
      <c r="H1581" s="207"/>
      <c r="I1581" s="207"/>
      <c r="J1581" s="207"/>
      <c r="K1581" s="207"/>
      <c r="L1581" s="207"/>
      <c r="M1581" s="207"/>
      <c r="N1581" s="207"/>
      <c r="O1581" s="207"/>
      <c r="P1581" s="207"/>
      <c r="Q1581" s="207"/>
      <c r="R1581" s="207"/>
      <c r="S1581" s="207"/>
      <c r="T1581" s="207"/>
      <c r="U1581" s="207"/>
      <c r="V1581" s="207"/>
      <c r="W1581" s="207"/>
      <c r="X1581" s="204" t="str">
        <f t="shared" si="50"/>
        <v/>
      </c>
      <c r="Y1581" s="204"/>
      <c r="Z1581" s="204"/>
      <c r="AA1581" s="204"/>
      <c r="AB1581" s="204"/>
    </row>
    <row r="1582" spans="1:28" ht="18" customHeight="1" x14ac:dyDescent="0.2">
      <c r="A1582" s="206" t="s">
        <v>59</v>
      </c>
      <c r="B1582" s="206"/>
      <c r="C1582" s="206"/>
      <c r="D1582" s="206"/>
      <c r="E1582" s="206"/>
      <c r="F1582" s="207"/>
      <c r="G1582" s="207"/>
      <c r="H1582" s="207"/>
      <c r="I1582" s="207"/>
      <c r="J1582" s="207"/>
      <c r="K1582" s="207"/>
      <c r="L1582" s="207"/>
      <c r="M1582" s="207"/>
      <c r="N1582" s="207"/>
      <c r="O1582" s="207"/>
      <c r="P1582" s="207"/>
      <c r="Q1582" s="207"/>
      <c r="R1582" s="207"/>
      <c r="S1582" s="207"/>
      <c r="T1582" s="207"/>
      <c r="U1582" s="207"/>
      <c r="V1582" s="207"/>
      <c r="W1582" s="207"/>
      <c r="X1582" s="204" t="str">
        <f t="shared" si="50"/>
        <v/>
      </c>
      <c r="Y1582" s="204"/>
      <c r="Z1582" s="204"/>
      <c r="AA1582" s="204"/>
      <c r="AB1582" s="204"/>
    </row>
    <row r="1583" spans="1:28" ht="18" customHeight="1" x14ac:dyDescent="0.2">
      <c r="A1583" s="206" t="s">
        <v>60</v>
      </c>
      <c r="B1583" s="206"/>
      <c r="C1583" s="206"/>
      <c r="D1583" s="206"/>
      <c r="E1583" s="206"/>
      <c r="F1583" s="207"/>
      <c r="G1583" s="207"/>
      <c r="H1583" s="207"/>
      <c r="I1583" s="207"/>
      <c r="J1583" s="207"/>
      <c r="K1583" s="207"/>
      <c r="L1583" s="207"/>
      <c r="M1583" s="207"/>
      <c r="N1583" s="207"/>
      <c r="O1583" s="207"/>
      <c r="P1583" s="207"/>
      <c r="Q1583" s="207"/>
      <c r="R1583" s="207"/>
      <c r="S1583" s="207"/>
      <c r="T1583" s="207"/>
      <c r="U1583" s="207"/>
      <c r="V1583" s="207"/>
      <c r="W1583" s="207"/>
      <c r="X1583" s="204" t="str">
        <f t="shared" si="50"/>
        <v/>
      </c>
      <c r="Y1583" s="204"/>
      <c r="Z1583" s="204"/>
      <c r="AA1583" s="204"/>
      <c r="AB1583" s="204"/>
    </row>
    <row r="1584" spans="1:28" ht="18" customHeight="1" x14ac:dyDescent="0.2">
      <c r="A1584" s="206" t="s">
        <v>61</v>
      </c>
      <c r="B1584" s="206"/>
      <c r="C1584" s="206"/>
      <c r="D1584" s="206"/>
      <c r="E1584" s="206"/>
      <c r="F1584" s="207"/>
      <c r="G1584" s="207"/>
      <c r="H1584" s="207"/>
      <c r="I1584" s="207"/>
      <c r="J1584" s="207"/>
      <c r="K1584" s="207"/>
      <c r="L1584" s="207"/>
      <c r="M1584" s="207"/>
      <c r="N1584" s="207"/>
      <c r="O1584" s="207"/>
      <c r="P1584" s="207"/>
      <c r="Q1584" s="207"/>
      <c r="R1584" s="207"/>
      <c r="S1584" s="207"/>
      <c r="T1584" s="207"/>
      <c r="U1584" s="207"/>
      <c r="V1584" s="207"/>
      <c r="W1584" s="207"/>
      <c r="X1584" s="204" t="str">
        <f t="shared" si="50"/>
        <v/>
      </c>
      <c r="Y1584" s="204"/>
      <c r="Z1584" s="204"/>
      <c r="AA1584" s="204"/>
      <c r="AB1584" s="204"/>
    </row>
    <row r="1585" spans="1:28" ht="18" customHeight="1" x14ac:dyDescent="0.2">
      <c r="A1585" s="206" t="s">
        <v>62</v>
      </c>
      <c r="B1585" s="206"/>
      <c r="C1585" s="206"/>
      <c r="D1585" s="206"/>
      <c r="E1585" s="206"/>
      <c r="F1585" s="207"/>
      <c r="G1585" s="207"/>
      <c r="H1585" s="207"/>
      <c r="I1585" s="207"/>
      <c r="J1585" s="207"/>
      <c r="K1585" s="207"/>
      <c r="L1585" s="207"/>
      <c r="M1585" s="207"/>
      <c r="N1585" s="207"/>
      <c r="O1585" s="207"/>
      <c r="P1585" s="207"/>
      <c r="Q1585" s="207"/>
      <c r="R1585" s="207"/>
      <c r="S1585" s="207"/>
      <c r="T1585" s="207"/>
      <c r="U1585" s="207"/>
      <c r="V1585" s="207"/>
      <c r="W1585" s="207"/>
      <c r="X1585" s="204" t="str">
        <f t="shared" si="50"/>
        <v/>
      </c>
      <c r="Y1585" s="204"/>
      <c r="Z1585" s="204"/>
      <c r="AA1585" s="204"/>
      <c r="AB1585" s="204"/>
    </row>
    <row r="1586" spans="1:28" ht="18" customHeight="1" x14ac:dyDescent="0.2">
      <c r="A1586" s="206" t="s">
        <v>63</v>
      </c>
      <c r="B1586" s="206"/>
      <c r="C1586" s="206"/>
      <c r="D1586" s="206"/>
      <c r="E1586" s="206"/>
      <c r="F1586" s="207"/>
      <c r="G1586" s="207"/>
      <c r="H1586" s="207"/>
      <c r="I1586" s="207"/>
      <c r="J1586" s="207"/>
      <c r="K1586" s="207"/>
      <c r="L1586" s="207"/>
      <c r="M1586" s="207"/>
      <c r="N1586" s="207"/>
      <c r="O1586" s="207"/>
      <c r="P1586" s="207"/>
      <c r="Q1586" s="207"/>
      <c r="R1586" s="207"/>
      <c r="S1586" s="207"/>
      <c r="T1586" s="207"/>
      <c r="U1586" s="207"/>
      <c r="V1586" s="207"/>
      <c r="W1586" s="207"/>
      <c r="X1586" s="204" t="str">
        <f t="shared" si="50"/>
        <v/>
      </c>
      <c r="Y1586" s="204"/>
      <c r="Z1586" s="204"/>
      <c r="AA1586" s="204"/>
      <c r="AB1586" s="204"/>
    </row>
    <row r="1587" spans="1:28" ht="18" customHeight="1" x14ac:dyDescent="0.2">
      <c r="A1587" s="206" t="s">
        <v>64</v>
      </c>
      <c r="B1587" s="206"/>
      <c r="C1587" s="206"/>
      <c r="D1587" s="206"/>
      <c r="E1587" s="206"/>
      <c r="F1587" s="207"/>
      <c r="G1587" s="207"/>
      <c r="H1587" s="207"/>
      <c r="I1587" s="207"/>
      <c r="J1587" s="207"/>
      <c r="K1587" s="207"/>
      <c r="L1587" s="207"/>
      <c r="M1587" s="207"/>
      <c r="N1587" s="207"/>
      <c r="O1587" s="207"/>
      <c r="P1587" s="207"/>
      <c r="Q1587" s="207"/>
      <c r="R1587" s="207"/>
      <c r="S1587" s="207"/>
      <c r="T1587" s="207"/>
      <c r="U1587" s="207"/>
      <c r="V1587" s="207"/>
      <c r="W1587" s="207"/>
      <c r="X1587" s="204" t="str">
        <f t="shared" si="50"/>
        <v/>
      </c>
      <c r="Y1587" s="204"/>
      <c r="Z1587" s="204"/>
      <c r="AA1587" s="204"/>
      <c r="AB1587" s="204"/>
    </row>
    <row r="1588" spans="1:28" ht="18" customHeight="1" x14ac:dyDescent="0.2">
      <c r="A1588" s="206" t="s">
        <v>65</v>
      </c>
      <c r="B1588" s="206"/>
      <c r="C1588" s="206"/>
      <c r="D1588" s="206"/>
      <c r="E1588" s="206"/>
      <c r="F1588" s="207"/>
      <c r="G1588" s="207"/>
      <c r="H1588" s="207"/>
      <c r="I1588" s="207"/>
      <c r="J1588" s="207"/>
      <c r="K1588" s="207"/>
      <c r="L1588" s="207"/>
      <c r="M1588" s="207"/>
      <c r="N1588" s="207"/>
      <c r="O1588" s="207"/>
      <c r="P1588" s="207"/>
      <c r="Q1588" s="207"/>
      <c r="R1588" s="207"/>
      <c r="S1588" s="207"/>
      <c r="T1588" s="207"/>
      <c r="U1588" s="207"/>
      <c r="V1588" s="207"/>
      <c r="W1588" s="207"/>
      <c r="X1588" s="204" t="str">
        <f t="shared" si="50"/>
        <v/>
      </c>
      <c r="Y1588" s="204"/>
      <c r="Z1588" s="204"/>
      <c r="AA1588" s="204"/>
      <c r="AB1588" s="204"/>
    </row>
    <row r="1589" spans="1:28" ht="18" customHeight="1" x14ac:dyDescent="0.2">
      <c r="A1589" s="203" t="s">
        <v>66</v>
      </c>
      <c r="B1589" s="203"/>
      <c r="C1589" s="203"/>
      <c r="D1589" s="203"/>
      <c r="E1589" s="203"/>
      <c r="F1589" s="203"/>
      <c r="G1589" s="203"/>
      <c r="H1589" s="203"/>
      <c r="I1589" s="203"/>
      <c r="J1589" s="203"/>
      <c r="K1589" s="203"/>
      <c r="L1589" s="203"/>
      <c r="M1589" s="203"/>
      <c r="N1589" s="203"/>
      <c r="O1589" s="203"/>
      <c r="P1589" s="203"/>
      <c r="Q1589" s="203"/>
      <c r="R1589" s="203"/>
      <c r="S1589" s="203"/>
      <c r="T1589" s="203"/>
      <c r="U1589" s="203"/>
      <c r="V1589" s="203"/>
      <c r="W1589" s="203"/>
      <c r="X1589" s="204" t="str">
        <f>IF(SUM(X1577:AB1588)=0,"",SUM(X1577:AB1588))</f>
        <v/>
      </c>
      <c r="Y1589" s="204"/>
      <c r="Z1589" s="204"/>
      <c r="AA1589" s="204"/>
      <c r="AB1589" s="204"/>
    </row>
    <row r="1590" spans="1:28" ht="18" customHeight="1" x14ac:dyDescent="0.2">
      <c r="A1590" s="203" t="s">
        <v>87</v>
      </c>
      <c r="B1590" s="203"/>
      <c r="C1590" s="203"/>
      <c r="D1590" s="203"/>
      <c r="E1590" s="203"/>
      <c r="F1590" s="203"/>
      <c r="G1590" s="203"/>
      <c r="H1590" s="203"/>
      <c r="I1590" s="203"/>
      <c r="J1590" s="203"/>
      <c r="K1590" s="203"/>
      <c r="L1590" s="203"/>
      <c r="M1590" s="203"/>
      <c r="N1590" s="203"/>
      <c r="O1590" s="203"/>
      <c r="P1590" s="203"/>
      <c r="Q1590" s="203"/>
      <c r="R1590" s="203"/>
      <c r="S1590" s="203"/>
      <c r="T1590" s="203"/>
      <c r="U1590" s="203"/>
      <c r="V1590" s="203"/>
      <c r="W1590" s="203"/>
      <c r="X1590" s="204" t="str">
        <f>IFERROR(ROUND(X1589*0.22,2),"")</f>
        <v/>
      </c>
      <c r="Y1590" s="204"/>
      <c r="Z1590" s="204"/>
      <c r="AA1590" s="204"/>
      <c r="AB1590" s="204"/>
    </row>
    <row r="1591" spans="1:28" ht="18" customHeight="1" x14ac:dyDescent="0.2">
      <c r="A1591" s="203" t="s">
        <v>67</v>
      </c>
      <c r="B1591" s="203"/>
      <c r="C1591" s="203"/>
      <c r="D1591" s="203"/>
      <c r="E1591" s="203"/>
      <c r="F1591" s="203"/>
      <c r="G1591" s="203"/>
      <c r="H1591" s="203"/>
      <c r="I1591" s="203"/>
      <c r="J1591" s="203"/>
      <c r="K1591" s="203"/>
      <c r="L1591" s="203"/>
      <c r="M1591" s="203"/>
      <c r="N1591" s="203"/>
      <c r="O1591" s="203"/>
      <c r="P1591" s="203"/>
      <c r="Q1591" s="203"/>
      <c r="R1591" s="203"/>
      <c r="S1591" s="203"/>
      <c r="T1591" s="203"/>
      <c r="U1591" s="203"/>
      <c r="V1591" s="203"/>
      <c r="W1591" s="203"/>
      <c r="X1591" s="204" t="str">
        <f>IFERROR(ROUND(X1589*0.01,2),"")</f>
        <v/>
      </c>
      <c r="Y1591" s="204"/>
      <c r="Z1591" s="204"/>
      <c r="AA1591" s="204"/>
      <c r="AB1591" s="204"/>
    </row>
    <row r="1592" spans="1:28" ht="18" customHeight="1" x14ac:dyDescent="0.2">
      <c r="A1592" s="203" t="s">
        <v>33</v>
      </c>
      <c r="B1592" s="203"/>
      <c r="C1592" s="203"/>
      <c r="D1592" s="203"/>
      <c r="E1592" s="203"/>
      <c r="F1592" s="203"/>
      <c r="G1592" s="203"/>
      <c r="H1592" s="203"/>
      <c r="I1592" s="203"/>
      <c r="J1592" s="203"/>
      <c r="K1592" s="203"/>
      <c r="L1592" s="203"/>
      <c r="M1592" s="203"/>
      <c r="N1592" s="203"/>
      <c r="O1592" s="203"/>
      <c r="P1592" s="203"/>
      <c r="Q1592" s="203"/>
      <c r="R1592" s="203"/>
      <c r="S1592" s="203"/>
      <c r="T1592" s="203"/>
      <c r="U1592" s="203"/>
      <c r="V1592" s="203"/>
      <c r="W1592" s="203"/>
      <c r="X1592" s="204" t="str">
        <f>IF(SUM(X1589:AB1591)=0,"",SUM(X1589:AB1591))</f>
        <v/>
      </c>
      <c r="Y1592" s="204"/>
      <c r="Z1592" s="204"/>
      <c r="AA1592" s="204"/>
      <c r="AB1592" s="204"/>
    </row>
    <row r="1593" spans="1:28" ht="18" customHeight="1" x14ac:dyDescent="0.2">
      <c r="A1593" s="67"/>
      <c r="B1593" s="67"/>
      <c r="C1593" s="67"/>
      <c r="D1593" s="67"/>
      <c r="E1593" s="67"/>
      <c r="F1593" s="67"/>
      <c r="G1593" s="67"/>
      <c r="H1593" s="67"/>
      <c r="I1593" s="67"/>
      <c r="J1593" s="67"/>
      <c r="K1593" s="67"/>
      <c r="L1593" s="67"/>
      <c r="M1593" s="67"/>
      <c r="N1593" s="94"/>
      <c r="O1593" s="89"/>
      <c r="P1593" s="89"/>
      <c r="Q1593" s="89"/>
      <c r="R1593" s="89"/>
      <c r="S1593" s="95"/>
      <c r="T1593" s="95"/>
      <c r="U1593" s="95"/>
      <c r="V1593" s="95"/>
      <c r="W1593" s="95"/>
      <c r="X1593" s="95"/>
      <c r="Y1593" s="95"/>
      <c r="Z1593" s="95"/>
      <c r="AA1593" s="90"/>
      <c r="AB1593" s="90"/>
    </row>
    <row r="1594" spans="1:28" ht="18" customHeight="1" x14ac:dyDescent="0.2">
      <c r="A1594" s="92" t="s">
        <v>71</v>
      </c>
      <c r="B1594" s="82"/>
      <c r="C1594" s="82"/>
      <c r="D1594" s="82"/>
      <c r="E1594" s="82"/>
      <c r="F1594" s="82"/>
      <c r="G1594" s="82"/>
      <c r="H1594" s="82"/>
      <c r="I1594" s="82"/>
      <c r="J1594" s="82"/>
      <c r="K1594" s="82"/>
      <c r="L1594" s="82"/>
      <c r="M1594" s="82"/>
      <c r="N1594" s="82"/>
      <c r="O1594" s="82"/>
      <c r="P1594" s="82"/>
      <c r="R1594" s="82"/>
      <c r="T1594" s="82"/>
      <c r="V1594" s="82"/>
      <c r="W1594" s="82"/>
      <c r="X1594" s="82"/>
      <c r="Y1594" s="82"/>
      <c r="Z1594" s="82"/>
      <c r="AA1594" s="82"/>
      <c r="AB1594" s="93" t="s">
        <v>72</v>
      </c>
    </row>
    <row r="1595" spans="1:28" ht="18" customHeight="1" x14ac:dyDescent="0.2">
      <c r="A1595" s="82"/>
      <c r="B1595" s="82"/>
      <c r="C1595" s="82"/>
      <c r="D1595" s="82"/>
      <c r="E1595" s="82"/>
      <c r="F1595" s="82"/>
      <c r="G1595" s="82"/>
      <c r="H1595" s="82"/>
      <c r="I1595" s="82"/>
      <c r="J1595" s="82"/>
      <c r="K1595" s="82"/>
      <c r="L1595" s="82"/>
      <c r="M1595" s="82"/>
      <c r="N1595" s="82"/>
      <c r="O1595" s="82"/>
      <c r="P1595" s="82"/>
      <c r="Q1595" s="82"/>
      <c r="R1595" s="82"/>
      <c r="T1595" s="82"/>
      <c r="V1595" s="82"/>
      <c r="W1595" s="82"/>
      <c r="X1595" s="82"/>
      <c r="Y1595" s="82"/>
      <c r="Z1595" s="82"/>
      <c r="AA1595" s="82"/>
      <c r="AB1595" s="82"/>
    </row>
    <row r="1596" spans="1:28" ht="18" customHeight="1" x14ac:dyDescent="0.2">
      <c r="A1596" s="208">
        <f>Finanzierungsplan!$S$48</f>
        <v>2028</v>
      </c>
      <c r="B1596" s="208"/>
    </row>
    <row r="1597" spans="1:28" ht="18" customHeight="1" x14ac:dyDescent="0.2">
      <c r="A1597" s="209" t="s">
        <v>48</v>
      </c>
      <c r="B1597" s="209"/>
      <c r="C1597" s="209"/>
      <c r="D1597" s="209"/>
      <c r="E1597" s="209"/>
      <c r="F1597" s="210" t="s">
        <v>82</v>
      </c>
      <c r="G1597" s="210"/>
      <c r="H1597" s="210"/>
      <c r="I1597" s="210"/>
      <c r="J1597" s="210"/>
      <c r="K1597" s="210" t="s">
        <v>73</v>
      </c>
      <c r="L1597" s="210"/>
      <c r="M1597" s="210"/>
      <c r="N1597" s="210"/>
      <c r="O1597" s="210"/>
      <c r="P1597" s="210"/>
      <c r="Q1597" s="210"/>
      <c r="R1597" s="210"/>
      <c r="S1597" s="210" t="s">
        <v>74</v>
      </c>
      <c r="T1597" s="210"/>
      <c r="U1597" s="210"/>
      <c r="V1597" s="210"/>
      <c r="W1597" s="210"/>
      <c r="X1597" s="210" t="s">
        <v>115</v>
      </c>
      <c r="Y1597" s="210"/>
      <c r="Z1597" s="210"/>
      <c r="AA1597" s="210"/>
      <c r="AB1597" s="210"/>
    </row>
    <row r="1598" spans="1:28" ht="18" customHeight="1" x14ac:dyDescent="0.2">
      <c r="A1598" s="209"/>
      <c r="B1598" s="209"/>
      <c r="C1598" s="209"/>
      <c r="D1598" s="209"/>
      <c r="E1598" s="209"/>
      <c r="F1598" s="210"/>
      <c r="G1598" s="210"/>
      <c r="H1598" s="210"/>
      <c r="I1598" s="210"/>
      <c r="J1598" s="210"/>
      <c r="K1598" s="210"/>
      <c r="L1598" s="210"/>
      <c r="M1598" s="210"/>
      <c r="N1598" s="210"/>
      <c r="O1598" s="210"/>
      <c r="P1598" s="210"/>
      <c r="Q1598" s="210"/>
      <c r="R1598" s="210"/>
      <c r="S1598" s="210"/>
      <c r="T1598" s="210"/>
      <c r="U1598" s="210"/>
      <c r="V1598" s="210"/>
      <c r="W1598" s="210"/>
      <c r="X1598" s="210"/>
      <c r="Y1598" s="210"/>
      <c r="Z1598" s="210"/>
      <c r="AA1598" s="210"/>
      <c r="AB1598" s="210"/>
    </row>
    <row r="1599" spans="1:28" ht="18" customHeight="1" x14ac:dyDescent="0.2">
      <c r="A1599" s="206" t="s">
        <v>54</v>
      </c>
      <c r="B1599" s="206"/>
      <c r="C1599" s="206"/>
      <c r="D1599" s="206"/>
      <c r="E1599" s="206"/>
      <c r="F1599" s="207"/>
      <c r="G1599" s="207"/>
      <c r="H1599" s="207"/>
      <c r="I1599" s="207"/>
      <c r="J1599" s="207"/>
      <c r="K1599" s="207"/>
      <c r="L1599" s="207"/>
      <c r="M1599" s="207"/>
      <c r="N1599" s="207"/>
      <c r="O1599" s="207"/>
      <c r="P1599" s="207"/>
      <c r="Q1599" s="207"/>
      <c r="R1599" s="207"/>
      <c r="S1599" s="207"/>
      <c r="T1599" s="207"/>
      <c r="U1599" s="207"/>
      <c r="V1599" s="207"/>
      <c r="W1599" s="207"/>
      <c r="X1599" s="204" t="str">
        <f>IF(OR($M$1543="",$M$1535="",SUM(F1599:W1599)=0),"",IFERROR(ROUND((F1599+K1599+S1599)*$M$1543/$M$1535,2),""))</f>
        <v/>
      </c>
      <c r="Y1599" s="204"/>
      <c r="Z1599" s="204"/>
      <c r="AA1599" s="204"/>
      <c r="AB1599" s="204"/>
    </row>
    <row r="1600" spans="1:28" ht="18" customHeight="1" x14ac:dyDescent="0.2">
      <c r="A1600" s="206" t="s">
        <v>55</v>
      </c>
      <c r="B1600" s="206"/>
      <c r="C1600" s="206"/>
      <c r="D1600" s="206"/>
      <c r="E1600" s="206"/>
      <c r="F1600" s="207"/>
      <c r="G1600" s="207"/>
      <c r="H1600" s="207"/>
      <c r="I1600" s="207"/>
      <c r="J1600" s="207"/>
      <c r="K1600" s="207"/>
      <c r="L1600" s="207"/>
      <c r="M1600" s="207"/>
      <c r="N1600" s="207"/>
      <c r="O1600" s="207"/>
      <c r="P1600" s="207"/>
      <c r="Q1600" s="207"/>
      <c r="R1600" s="207"/>
      <c r="S1600" s="207"/>
      <c r="T1600" s="207"/>
      <c r="U1600" s="207"/>
      <c r="V1600" s="207"/>
      <c r="W1600" s="207"/>
      <c r="X1600" s="204" t="str">
        <f t="shared" ref="X1600:X1610" si="51">IF(OR($M$1543="",$M$1535="",SUM(F1600:W1600)=0),"",IFERROR(ROUND((F1600+K1600+S1600)*$M$1543/$M$1535,2),""))</f>
        <v/>
      </c>
      <c r="Y1600" s="204"/>
      <c r="Z1600" s="204"/>
      <c r="AA1600" s="204"/>
      <c r="AB1600" s="204"/>
    </row>
    <row r="1601" spans="1:28" ht="18" customHeight="1" x14ac:dyDescent="0.2">
      <c r="A1601" s="206" t="s">
        <v>56</v>
      </c>
      <c r="B1601" s="206"/>
      <c r="C1601" s="206"/>
      <c r="D1601" s="206"/>
      <c r="E1601" s="206"/>
      <c r="F1601" s="207"/>
      <c r="G1601" s="207"/>
      <c r="H1601" s="207"/>
      <c r="I1601" s="207"/>
      <c r="J1601" s="207"/>
      <c r="K1601" s="207"/>
      <c r="L1601" s="207"/>
      <c r="M1601" s="207"/>
      <c r="N1601" s="207"/>
      <c r="O1601" s="207"/>
      <c r="P1601" s="207"/>
      <c r="Q1601" s="207"/>
      <c r="R1601" s="207"/>
      <c r="S1601" s="207"/>
      <c r="T1601" s="207"/>
      <c r="U1601" s="207"/>
      <c r="V1601" s="207"/>
      <c r="W1601" s="207"/>
      <c r="X1601" s="204" t="str">
        <f t="shared" si="51"/>
        <v/>
      </c>
      <c r="Y1601" s="204"/>
      <c r="Z1601" s="204"/>
      <c r="AA1601" s="204"/>
      <c r="AB1601" s="204"/>
    </row>
    <row r="1602" spans="1:28" ht="18" customHeight="1" x14ac:dyDescent="0.2">
      <c r="A1602" s="206" t="s">
        <v>57</v>
      </c>
      <c r="B1602" s="206"/>
      <c r="C1602" s="206"/>
      <c r="D1602" s="206"/>
      <c r="E1602" s="206"/>
      <c r="F1602" s="207"/>
      <c r="G1602" s="207"/>
      <c r="H1602" s="207"/>
      <c r="I1602" s="207"/>
      <c r="J1602" s="207"/>
      <c r="K1602" s="207"/>
      <c r="L1602" s="207"/>
      <c r="M1602" s="207"/>
      <c r="N1602" s="207"/>
      <c r="O1602" s="207"/>
      <c r="P1602" s="207"/>
      <c r="Q1602" s="207"/>
      <c r="R1602" s="207"/>
      <c r="S1602" s="207"/>
      <c r="T1602" s="207"/>
      <c r="U1602" s="207"/>
      <c r="V1602" s="207"/>
      <c r="W1602" s="207"/>
      <c r="X1602" s="204" t="str">
        <f t="shared" si="51"/>
        <v/>
      </c>
      <c r="Y1602" s="204"/>
      <c r="Z1602" s="204"/>
      <c r="AA1602" s="204"/>
      <c r="AB1602" s="204"/>
    </row>
    <row r="1603" spans="1:28" ht="18" customHeight="1" x14ac:dyDescent="0.2">
      <c r="A1603" s="206" t="s">
        <v>58</v>
      </c>
      <c r="B1603" s="206"/>
      <c r="C1603" s="206"/>
      <c r="D1603" s="206"/>
      <c r="E1603" s="206"/>
      <c r="F1603" s="207"/>
      <c r="G1603" s="207"/>
      <c r="H1603" s="207"/>
      <c r="I1603" s="207"/>
      <c r="J1603" s="207"/>
      <c r="K1603" s="207"/>
      <c r="L1603" s="207"/>
      <c r="M1603" s="207"/>
      <c r="N1603" s="207"/>
      <c r="O1603" s="207"/>
      <c r="P1603" s="207"/>
      <c r="Q1603" s="207"/>
      <c r="R1603" s="207"/>
      <c r="S1603" s="207"/>
      <c r="T1603" s="207"/>
      <c r="U1603" s="207"/>
      <c r="V1603" s="207"/>
      <c r="W1603" s="207"/>
      <c r="X1603" s="204" t="str">
        <f t="shared" si="51"/>
        <v/>
      </c>
      <c r="Y1603" s="204"/>
      <c r="Z1603" s="204"/>
      <c r="AA1603" s="204"/>
      <c r="AB1603" s="204"/>
    </row>
    <row r="1604" spans="1:28" ht="18" customHeight="1" x14ac:dyDescent="0.2">
      <c r="A1604" s="206" t="s">
        <v>59</v>
      </c>
      <c r="B1604" s="206"/>
      <c r="C1604" s="206"/>
      <c r="D1604" s="206"/>
      <c r="E1604" s="206"/>
      <c r="F1604" s="207"/>
      <c r="G1604" s="207"/>
      <c r="H1604" s="207"/>
      <c r="I1604" s="207"/>
      <c r="J1604" s="207"/>
      <c r="K1604" s="207"/>
      <c r="L1604" s="207"/>
      <c r="M1604" s="207"/>
      <c r="N1604" s="207"/>
      <c r="O1604" s="207"/>
      <c r="P1604" s="207"/>
      <c r="Q1604" s="207"/>
      <c r="R1604" s="207"/>
      <c r="S1604" s="207"/>
      <c r="T1604" s="207"/>
      <c r="U1604" s="207"/>
      <c r="V1604" s="207"/>
      <c r="W1604" s="207"/>
      <c r="X1604" s="204" t="str">
        <f t="shared" si="51"/>
        <v/>
      </c>
      <c r="Y1604" s="204"/>
      <c r="Z1604" s="204"/>
      <c r="AA1604" s="204"/>
      <c r="AB1604" s="204"/>
    </row>
    <row r="1605" spans="1:28" ht="18" customHeight="1" x14ac:dyDescent="0.2">
      <c r="A1605" s="206" t="s">
        <v>60</v>
      </c>
      <c r="B1605" s="206"/>
      <c r="C1605" s="206"/>
      <c r="D1605" s="206"/>
      <c r="E1605" s="206"/>
      <c r="F1605" s="207"/>
      <c r="G1605" s="207"/>
      <c r="H1605" s="207"/>
      <c r="I1605" s="207"/>
      <c r="J1605" s="207"/>
      <c r="K1605" s="207"/>
      <c r="L1605" s="207"/>
      <c r="M1605" s="207"/>
      <c r="N1605" s="207"/>
      <c r="O1605" s="207"/>
      <c r="P1605" s="207"/>
      <c r="Q1605" s="207"/>
      <c r="R1605" s="207"/>
      <c r="S1605" s="207"/>
      <c r="T1605" s="207"/>
      <c r="U1605" s="207"/>
      <c r="V1605" s="207"/>
      <c r="W1605" s="207"/>
      <c r="X1605" s="204" t="str">
        <f t="shared" si="51"/>
        <v/>
      </c>
      <c r="Y1605" s="204"/>
      <c r="Z1605" s="204"/>
      <c r="AA1605" s="204"/>
      <c r="AB1605" s="204"/>
    </row>
    <row r="1606" spans="1:28" ht="18" customHeight="1" x14ac:dyDescent="0.2">
      <c r="A1606" s="206" t="s">
        <v>61</v>
      </c>
      <c r="B1606" s="206"/>
      <c r="C1606" s="206"/>
      <c r="D1606" s="206"/>
      <c r="E1606" s="206"/>
      <c r="F1606" s="207"/>
      <c r="G1606" s="207"/>
      <c r="H1606" s="207"/>
      <c r="I1606" s="207"/>
      <c r="J1606" s="207"/>
      <c r="K1606" s="207"/>
      <c r="L1606" s="207"/>
      <c r="M1606" s="207"/>
      <c r="N1606" s="207"/>
      <c r="O1606" s="207"/>
      <c r="P1606" s="207"/>
      <c r="Q1606" s="207"/>
      <c r="R1606" s="207"/>
      <c r="S1606" s="207"/>
      <c r="T1606" s="207"/>
      <c r="U1606" s="207"/>
      <c r="V1606" s="207"/>
      <c r="W1606" s="207"/>
      <c r="X1606" s="204" t="str">
        <f t="shared" si="51"/>
        <v/>
      </c>
      <c r="Y1606" s="204"/>
      <c r="Z1606" s="204"/>
      <c r="AA1606" s="204"/>
      <c r="AB1606" s="204"/>
    </row>
    <row r="1607" spans="1:28" ht="18" customHeight="1" x14ac:dyDescent="0.2">
      <c r="A1607" s="206" t="s">
        <v>62</v>
      </c>
      <c r="B1607" s="206"/>
      <c r="C1607" s="206"/>
      <c r="D1607" s="206"/>
      <c r="E1607" s="206"/>
      <c r="F1607" s="207"/>
      <c r="G1607" s="207"/>
      <c r="H1607" s="207"/>
      <c r="I1607" s="207"/>
      <c r="J1607" s="207"/>
      <c r="K1607" s="207"/>
      <c r="L1607" s="207"/>
      <c r="M1607" s="207"/>
      <c r="N1607" s="207"/>
      <c r="O1607" s="207"/>
      <c r="P1607" s="207"/>
      <c r="Q1607" s="207"/>
      <c r="R1607" s="207"/>
      <c r="S1607" s="207"/>
      <c r="T1607" s="207"/>
      <c r="U1607" s="207"/>
      <c r="V1607" s="207"/>
      <c r="W1607" s="207"/>
      <c r="X1607" s="204" t="str">
        <f t="shared" si="51"/>
        <v/>
      </c>
      <c r="Y1607" s="204"/>
      <c r="Z1607" s="204"/>
      <c r="AA1607" s="204"/>
      <c r="AB1607" s="204"/>
    </row>
    <row r="1608" spans="1:28" ht="18" customHeight="1" x14ac:dyDescent="0.2">
      <c r="A1608" s="206" t="s">
        <v>63</v>
      </c>
      <c r="B1608" s="206"/>
      <c r="C1608" s="206"/>
      <c r="D1608" s="206"/>
      <c r="E1608" s="206"/>
      <c r="F1608" s="207"/>
      <c r="G1608" s="207"/>
      <c r="H1608" s="207"/>
      <c r="I1608" s="207"/>
      <c r="J1608" s="207"/>
      <c r="K1608" s="207"/>
      <c r="L1608" s="207"/>
      <c r="M1608" s="207"/>
      <c r="N1608" s="207"/>
      <c r="O1608" s="207"/>
      <c r="P1608" s="207"/>
      <c r="Q1608" s="207"/>
      <c r="R1608" s="207"/>
      <c r="S1608" s="207"/>
      <c r="T1608" s="207"/>
      <c r="U1608" s="207"/>
      <c r="V1608" s="207"/>
      <c r="W1608" s="207"/>
      <c r="X1608" s="204" t="str">
        <f t="shared" si="51"/>
        <v/>
      </c>
      <c r="Y1608" s="204"/>
      <c r="Z1608" s="204"/>
      <c r="AA1608" s="204"/>
      <c r="AB1608" s="204"/>
    </row>
    <row r="1609" spans="1:28" ht="18" customHeight="1" x14ac:dyDescent="0.2">
      <c r="A1609" s="206" t="s">
        <v>64</v>
      </c>
      <c r="B1609" s="206"/>
      <c r="C1609" s="206"/>
      <c r="D1609" s="206"/>
      <c r="E1609" s="206"/>
      <c r="F1609" s="207"/>
      <c r="G1609" s="207"/>
      <c r="H1609" s="207"/>
      <c r="I1609" s="207"/>
      <c r="J1609" s="207"/>
      <c r="K1609" s="207"/>
      <c r="L1609" s="207"/>
      <c r="M1609" s="207"/>
      <c r="N1609" s="207"/>
      <c r="O1609" s="207"/>
      <c r="P1609" s="207"/>
      <c r="Q1609" s="207"/>
      <c r="R1609" s="207"/>
      <c r="S1609" s="207"/>
      <c r="T1609" s="207"/>
      <c r="U1609" s="207"/>
      <c r="V1609" s="207"/>
      <c r="W1609" s="207"/>
      <c r="X1609" s="204" t="str">
        <f t="shared" si="51"/>
        <v/>
      </c>
      <c r="Y1609" s="204"/>
      <c r="Z1609" s="204"/>
      <c r="AA1609" s="204"/>
      <c r="AB1609" s="204"/>
    </row>
    <row r="1610" spans="1:28" ht="18" customHeight="1" x14ac:dyDescent="0.2">
      <c r="A1610" s="206" t="s">
        <v>65</v>
      </c>
      <c r="B1610" s="206"/>
      <c r="C1610" s="206"/>
      <c r="D1610" s="206"/>
      <c r="E1610" s="206"/>
      <c r="F1610" s="207"/>
      <c r="G1610" s="207"/>
      <c r="H1610" s="207"/>
      <c r="I1610" s="207"/>
      <c r="J1610" s="207"/>
      <c r="K1610" s="207"/>
      <c r="L1610" s="207"/>
      <c r="M1610" s="207"/>
      <c r="N1610" s="207"/>
      <c r="O1610" s="207"/>
      <c r="P1610" s="207"/>
      <c r="Q1610" s="207"/>
      <c r="R1610" s="207"/>
      <c r="S1610" s="207"/>
      <c r="T1610" s="207"/>
      <c r="U1610" s="207"/>
      <c r="V1610" s="207"/>
      <c r="W1610" s="207"/>
      <c r="X1610" s="204" t="str">
        <f t="shared" si="51"/>
        <v/>
      </c>
      <c r="Y1610" s="204"/>
      <c r="Z1610" s="204"/>
      <c r="AA1610" s="204"/>
      <c r="AB1610" s="204"/>
    </row>
    <row r="1611" spans="1:28" ht="18" customHeight="1" x14ac:dyDescent="0.2">
      <c r="A1611" s="203" t="s">
        <v>66</v>
      </c>
      <c r="B1611" s="203"/>
      <c r="C1611" s="203"/>
      <c r="D1611" s="203"/>
      <c r="E1611" s="203"/>
      <c r="F1611" s="203"/>
      <c r="G1611" s="203"/>
      <c r="H1611" s="203"/>
      <c r="I1611" s="203"/>
      <c r="J1611" s="203"/>
      <c r="K1611" s="203"/>
      <c r="L1611" s="203"/>
      <c r="M1611" s="203"/>
      <c r="N1611" s="203"/>
      <c r="O1611" s="203"/>
      <c r="P1611" s="203"/>
      <c r="Q1611" s="203"/>
      <c r="R1611" s="203"/>
      <c r="S1611" s="203"/>
      <c r="T1611" s="203"/>
      <c r="U1611" s="203"/>
      <c r="V1611" s="203"/>
      <c r="W1611" s="203"/>
      <c r="X1611" s="204" t="str">
        <f>IF(SUM(X1599:AB1610)=0,"",SUM(X1599:AB1610))</f>
        <v/>
      </c>
      <c r="Y1611" s="204"/>
      <c r="Z1611" s="204"/>
      <c r="AA1611" s="204"/>
      <c r="AB1611" s="204"/>
    </row>
    <row r="1612" spans="1:28" ht="18" customHeight="1" x14ac:dyDescent="0.2">
      <c r="A1612" s="203" t="s">
        <v>87</v>
      </c>
      <c r="B1612" s="203"/>
      <c r="C1612" s="203"/>
      <c r="D1612" s="203"/>
      <c r="E1612" s="203"/>
      <c r="F1612" s="203"/>
      <c r="G1612" s="203"/>
      <c r="H1612" s="203"/>
      <c r="I1612" s="203"/>
      <c r="J1612" s="203"/>
      <c r="K1612" s="203"/>
      <c r="L1612" s="203"/>
      <c r="M1612" s="203"/>
      <c r="N1612" s="203"/>
      <c r="O1612" s="203"/>
      <c r="P1612" s="203"/>
      <c r="Q1612" s="203"/>
      <c r="R1612" s="203"/>
      <c r="S1612" s="203"/>
      <c r="T1612" s="203"/>
      <c r="U1612" s="203"/>
      <c r="V1612" s="203"/>
      <c r="W1612" s="203"/>
      <c r="X1612" s="204" t="str">
        <f>IFERROR(ROUND(X1611*0.22,2),"")</f>
        <v/>
      </c>
      <c r="Y1612" s="204"/>
      <c r="Z1612" s="204"/>
      <c r="AA1612" s="204"/>
      <c r="AB1612" s="204"/>
    </row>
    <row r="1613" spans="1:28" ht="18" customHeight="1" x14ac:dyDescent="0.2">
      <c r="A1613" s="203" t="s">
        <v>67</v>
      </c>
      <c r="B1613" s="203"/>
      <c r="C1613" s="203"/>
      <c r="D1613" s="203"/>
      <c r="E1613" s="203"/>
      <c r="F1613" s="203"/>
      <c r="G1613" s="203"/>
      <c r="H1613" s="203"/>
      <c r="I1613" s="203"/>
      <c r="J1613" s="203"/>
      <c r="K1613" s="203"/>
      <c r="L1613" s="203"/>
      <c r="M1613" s="203"/>
      <c r="N1613" s="203"/>
      <c r="O1613" s="203"/>
      <c r="P1613" s="203"/>
      <c r="Q1613" s="203"/>
      <c r="R1613" s="203"/>
      <c r="S1613" s="203"/>
      <c r="T1613" s="203"/>
      <c r="U1613" s="203"/>
      <c r="V1613" s="203"/>
      <c r="W1613" s="203"/>
      <c r="X1613" s="204" t="str">
        <f>IFERROR(ROUND(X1611*0.01,2),"")</f>
        <v/>
      </c>
      <c r="Y1613" s="204"/>
      <c r="Z1613" s="204"/>
      <c r="AA1613" s="204"/>
      <c r="AB1613" s="204"/>
    </row>
    <row r="1614" spans="1:28" ht="18" customHeight="1" x14ac:dyDescent="0.2">
      <c r="A1614" s="203" t="s">
        <v>33</v>
      </c>
      <c r="B1614" s="203"/>
      <c r="C1614" s="203"/>
      <c r="D1614" s="203"/>
      <c r="E1614" s="203"/>
      <c r="F1614" s="203"/>
      <c r="G1614" s="203"/>
      <c r="H1614" s="203"/>
      <c r="I1614" s="203"/>
      <c r="J1614" s="203"/>
      <c r="K1614" s="203"/>
      <c r="L1614" s="203"/>
      <c r="M1614" s="203"/>
      <c r="N1614" s="203"/>
      <c r="O1614" s="203"/>
      <c r="P1614" s="203"/>
      <c r="Q1614" s="203"/>
      <c r="R1614" s="203"/>
      <c r="S1614" s="203"/>
      <c r="T1614" s="203"/>
      <c r="U1614" s="203"/>
      <c r="V1614" s="203"/>
      <c r="W1614" s="203"/>
      <c r="X1614" s="204" t="str">
        <f>IF(SUM(X1611:AB1613)=0,"",SUM(X1611:AB1613))</f>
        <v/>
      </c>
      <c r="Y1614" s="204"/>
      <c r="Z1614" s="204"/>
      <c r="AA1614" s="204"/>
      <c r="AB1614" s="204"/>
    </row>
    <row r="1615" spans="1:28" ht="18" customHeight="1" x14ac:dyDescent="0.2">
      <c r="A1615" s="205" t="str">
        <f>"Gesamtsumme "&amp;Finanzierungsplan!I706&amp;" bis "&amp;Finanzierungsplan!S706</f>
        <v xml:space="preserve">Gesamtsumme  bis </v>
      </c>
      <c r="B1615" s="205"/>
      <c r="C1615" s="205"/>
      <c r="D1615" s="205"/>
      <c r="E1615" s="205"/>
      <c r="F1615" s="205"/>
      <c r="G1615" s="205"/>
      <c r="H1615" s="205"/>
      <c r="I1615" s="205"/>
      <c r="J1615" s="205"/>
      <c r="K1615" s="205"/>
      <c r="L1615" s="205"/>
      <c r="M1615" s="205"/>
      <c r="N1615" s="205"/>
      <c r="O1615" s="205"/>
      <c r="P1615" s="205"/>
      <c r="Q1615" s="205"/>
      <c r="R1615" s="205"/>
      <c r="S1615" s="205"/>
      <c r="T1615" s="205"/>
      <c r="U1615" s="205"/>
      <c r="V1615" s="205"/>
      <c r="W1615" s="205"/>
      <c r="X1615" s="204" t="str">
        <f>IF(SUM(X1614,X1592,X1570)=0,"",IFERROR(ROUND(SUM(X1614,X1592,X1570),2),""))</f>
        <v/>
      </c>
      <c r="Y1615" s="204"/>
      <c r="Z1615" s="204"/>
      <c r="AA1615" s="204"/>
      <c r="AB1615" s="204"/>
    </row>
    <row r="1616" spans="1:28" ht="18" customHeight="1" x14ac:dyDescent="0.2">
      <c r="A1616" s="92"/>
      <c r="B1616" s="82"/>
      <c r="C1616" s="82"/>
      <c r="D1616" s="82"/>
      <c r="E1616" s="82"/>
      <c r="F1616" s="82"/>
      <c r="G1616" s="82"/>
      <c r="H1616" s="82"/>
      <c r="I1616" s="82"/>
      <c r="J1616" s="82"/>
      <c r="K1616" s="82"/>
      <c r="L1616" s="82"/>
      <c r="M1616" s="82"/>
      <c r="N1616" s="82"/>
      <c r="O1616" s="82"/>
      <c r="P1616" s="82"/>
      <c r="Q1616" s="82"/>
      <c r="R1616" s="82"/>
      <c r="S1616" s="92"/>
      <c r="T1616" s="82"/>
      <c r="V1616" s="82"/>
      <c r="W1616" s="82"/>
      <c r="X1616" s="82"/>
      <c r="Y1616" s="82"/>
      <c r="Z1616" s="82"/>
      <c r="AA1616" s="82"/>
      <c r="AB1616" s="82"/>
    </row>
    <row r="1617" spans="1:30" ht="18" customHeight="1" x14ac:dyDescent="0.2">
      <c r="A1617" s="92" t="s">
        <v>75</v>
      </c>
      <c r="B1617" s="82"/>
      <c r="C1617" s="82"/>
      <c r="D1617" s="82"/>
      <c r="E1617" s="82"/>
      <c r="F1617" s="82"/>
      <c r="G1617" s="82"/>
      <c r="H1617" s="82"/>
      <c r="I1617" s="82"/>
      <c r="J1617" s="82"/>
      <c r="K1617" s="82"/>
      <c r="L1617" s="82"/>
      <c r="M1617" s="82"/>
      <c r="N1617" s="82"/>
      <c r="O1617" s="82"/>
      <c r="P1617" s="82"/>
      <c r="Q1617" s="82"/>
      <c r="R1617" s="82"/>
      <c r="T1617" s="82"/>
      <c r="V1617" s="82"/>
      <c r="W1617" s="82"/>
      <c r="X1617" s="82"/>
      <c r="Y1617" s="82"/>
      <c r="Z1617" s="82"/>
      <c r="AA1617" s="82"/>
      <c r="AB1617" s="93" t="s">
        <v>76</v>
      </c>
    </row>
    <row r="1618" spans="1:30" ht="15" customHeight="1" x14ac:dyDescent="0.2">
      <c r="A1618" s="92"/>
      <c r="B1618" s="82"/>
      <c r="C1618" s="82"/>
      <c r="D1618" s="82"/>
      <c r="E1618" s="82"/>
      <c r="F1618" s="82"/>
      <c r="G1618" s="82"/>
      <c r="H1618" s="82"/>
      <c r="I1618" s="82"/>
      <c r="J1618" s="82"/>
      <c r="K1618" s="82"/>
      <c r="L1618" s="82"/>
      <c r="M1618" s="82"/>
      <c r="N1618" s="82"/>
      <c r="O1618" s="82"/>
      <c r="P1618" s="82"/>
      <c r="Q1618" s="82"/>
      <c r="R1618" s="82"/>
      <c r="S1618" s="92"/>
      <c r="T1618" s="82"/>
      <c r="V1618" s="82"/>
      <c r="W1618" s="82"/>
      <c r="X1618" s="82"/>
      <c r="Y1618" s="82"/>
      <c r="Z1618" s="82"/>
      <c r="AA1618" s="82"/>
      <c r="AB1618" s="82"/>
      <c r="AC1618" s="82"/>
      <c r="AD1618" s="82"/>
    </row>
    <row r="1619" spans="1:30" ht="15" customHeight="1" x14ac:dyDescent="0.2">
      <c r="A1619" s="203" t="s">
        <v>145</v>
      </c>
      <c r="B1619" s="203"/>
      <c r="C1619" s="203"/>
      <c r="D1619" s="203"/>
      <c r="E1619" s="203"/>
      <c r="F1619" s="187" t="str">
        <f>IF(Gesamtübersicht!$B$8="","",Gesamtübersicht!$B$8)</f>
        <v/>
      </c>
      <c r="G1619" s="187"/>
      <c r="H1619" s="187"/>
      <c r="I1619" s="187"/>
      <c r="J1619" s="187"/>
      <c r="K1619" s="187"/>
      <c r="L1619" s="187"/>
      <c r="M1619" s="187"/>
      <c r="N1619" s="187"/>
      <c r="O1619" s="187"/>
      <c r="P1619" s="187"/>
      <c r="Q1619" s="187"/>
      <c r="R1619" s="187"/>
      <c r="S1619" s="187"/>
      <c r="T1619" s="187"/>
      <c r="U1619" s="187"/>
      <c r="V1619" s="187"/>
      <c r="W1619" s="187"/>
      <c r="X1619" s="187"/>
      <c r="Y1619" s="187"/>
      <c r="Z1619" s="187"/>
      <c r="AA1619" s="187"/>
      <c r="AB1619" s="187"/>
    </row>
    <row r="1620" spans="1:30" ht="15" customHeight="1" x14ac:dyDescent="0.2">
      <c r="A1620" s="203" t="s">
        <v>142</v>
      </c>
      <c r="B1620" s="203"/>
      <c r="C1620" s="203"/>
      <c r="D1620" s="203"/>
      <c r="E1620" s="203"/>
      <c r="F1620" s="186" t="str">
        <f>IF(Gesamtübersicht!$B$9="","",Gesamtübersicht!$B$9)</f>
        <v/>
      </c>
      <c r="G1620" s="186"/>
      <c r="H1620" s="186"/>
      <c r="I1620" s="186"/>
      <c r="J1620" s="186"/>
      <c r="K1620" s="186"/>
      <c r="L1620" s="186"/>
      <c r="M1620" s="186"/>
      <c r="N1620" s="186"/>
      <c r="O1620" s="186"/>
      <c r="P1620" s="186"/>
      <c r="Q1620" s="186"/>
      <c r="R1620" s="186"/>
      <c r="S1620" s="186"/>
      <c r="T1620" s="186"/>
      <c r="U1620" s="186"/>
      <c r="V1620" s="186"/>
      <c r="W1620" s="186"/>
      <c r="X1620" s="186"/>
      <c r="Y1620" s="186"/>
      <c r="Z1620" s="186"/>
      <c r="AA1620" s="186"/>
      <c r="AB1620" s="186"/>
    </row>
    <row r="1621" spans="1:30" ht="15" customHeight="1" x14ac:dyDescent="0.2">
      <c r="A1621" s="83"/>
      <c r="B1621" s="83"/>
      <c r="C1621" s="83"/>
      <c r="D1621" s="83"/>
      <c r="E1621" s="83"/>
      <c r="F1621" s="96"/>
      <c r="G1621" s="96"/>
      <c r="H1621" s="96"/>
      <c r="I1621" s="96"/>
      <c r="J1621" s="96"/>
      <c r="K1621" s="96"/>
      <c r="L1621" s="96"/>
      <c r="M1621" s="96"/>
      <c r="N1621" s="96"/>
      <c r="O1621" s="96"/>
      <c r="P1621" s="96"/>
      <c r="Q1621" s="96"/>
      <c r="R1621" s="96"/>
      <c r="S1621" s="96"/>
      <c r="T1621" s="96"/>
      <c r="U1621" s="96"/>
      <c r="V1621" s="96"/>
      <c r="W1621" s="96"/>
      <c r="X1621" s="96"/>
      <c r="Y1621" s="96"/>
      <c r="Z1621" s="96"/>
      <c r="AA1621" s="96"/>
      <c r="AB1621" s="96"/>
    </row>
    <row r="1622" spans="1:30" ht="18" customHeight="1" x14ac:dyDescent="0.2">
      <c r="A1622" s="97" t="s">
        <v>134</v>
      </c>
    </row>
    <row r="1623" spans="1:30" ht="18" customHeight="1" x14ac:dyDescent="0.2">
      <c r="A1623" s="217" t="s">
        <v>1</v>
      </c>
      <c r="B1623" s="217"/>
      <c r="C1623" s="217"/>
      <c r="D1623" s="217"/>
      <c r="E1623" s="217"/>
      <c r="F1623" s="217"/>
      <c r="G1623" s="217"/>
      <c r="H1623" s="217"/>
      <c r="I1623" s="217"/>
      <c r="J1623" s="217"/>
      <c r="K1623" s="217"/>
      <c r="L1623" s="217"/>
      <c r="M1623" s="217"/>
      <c r="N1623" s="217"/>
      <c r="O1623" s="217"/>
      <c r="P1623" s="217"/>
      <c r="Q1623" s="217"/>
      <c r="R1623" s="217"/>
      <c r="S1623" s="217"/>
      <c r="T1623" s="217"/>
      <c r="U1623" s="217"/>
      <c r="V1623" s="217"/>
      <c r="W1623" s="217"/>
      <c r="X1623" s="217"/>
      <c r="Y1623" s="217"/>
      <c r="Z1623" s="217"/>
      <c r="AA1623" s="217"/>
      <c r="AB1623" s="217"/>
    </row>
    <row r="1625" spans="1:30" ht="18" customHeight="1" x14ac:dyDescent="0.2">
      <c r="A1625" s="67"/>
      <c r="B1625" s="213" t="s">
        <v>11</v>
      </c>
      <c r="C1625" s="213"/>
      <c r="D1625" s="213"/>
      <c r="E1625" s="213"/>
      <c r="F1625" s="213"/>
      <c r="G1625" s="213"/>
      <c r="H1625" s="213"/>
      <c r="I1625" s="213"/>
      <c r="J1625" s="213"/>
      <c r="K1625" s="213"/>
      <c r="L1625" s="213"/>
      <c r="M1625" s="218"/>
      <c r="N1625" s="218"/>
      <c r="O1625" s="218"/>
      <c r="P1625" s="218"/>
      <c r="Q1625" s="218"/>
      <c r="R1625" s="218"/>
      <c r="S1625" s="218"/>
      <c r="T1625" s="218"/>
      <c r="U1625" s="218"/>
      <c r="V1625" s="218"/>
      <c r="W1625" s="218"/>
      <c r="X1625" s="218"/>
      <c r="Y1625" s="67"/>
      <c r="Z1625" s="67"/>
      <c r="AA1625" s="67"/>
      <c r="AB1625" s="67"/>
    </row>
    <row r="1626" spans="1:30" ht="18" customHeight="1" x14ac:dyDescent="0.2">
      <c r="A1626" s="67"/>
      <c r="B1626" s="224" t="s">
        <v>44</v>
      </c>
      <c r="C1626" s="224"/>
      <c r="D1626" s="224"/>
      <c r="E1626" s="224"/>
      <c r="F1626" s="224"/>
      <c r="G1626" s="224"/>
      <c r="H1626" s="224"/>
      <c r="I1626" s="224"/>
      <c r="J1626" s="224"/>
      <c r="K1626" s="224"/>
      <c r="L1626" s="224"/>
      <c r="M1626" s="3"/>
      <c r="N1626" s="74"/>
      <c r="O1626" s="74"/>
      <c r="P1626" s="74"/>
      <c r="Q1626" s="74"/>
      <c r="R1626" s="74"/>
      <c r="S1626" s="74"/>
      <c r="T1626" s="74"/>
      <c r="U1626" s="74"/>
      <c r="V1626" s="74"/>
      <c r="W1626" s="74"/>
      <c r="X1626" s="74"/>
      <c r="Y1626" s="67"/>
      <c r="Z1626" s="67"/>
      <c r="AA1626" s="67"/>
      <c r="AB1626" s="67"/>
    </row>
    <row r="1628" spans="1:30" ht="18" customHeight="1" x14ac:dyDescent="0.2">
      <c r="A1628" s="217" t="s">
        <v>46</v>
      </c>
      <c r="B1628" s="217"/>
      <c r="C1628" s="217"/>
      <c r="D1628" s="217"/>
      <c r="E1628" s="217"/>
      <c r="F1628" s="217"/>
      <c r="G1628" s="217"/>
      <c r="H1628" s="217"/>
      <c r="I1628" s="217"/>
      <c r="J1628" s="217"/>
      <c r="K1628" s="217"/>
      <c r="L1628" s="217"/>
      <c r="M1628" s="217"/>
      <c r="N1628" s="217"/>
      <c r="O1628" s="217"/>
      <c r="P1628" s="217"/>
      <c r="Q1628" s="217"/>
      <c r="R1628" s="217"/>
      <c r="S1628" s="217"/>
      <c r="T1628" s="217"/>
      <c r="U1628" s="217"/>
      <c r="V1628" s="217"/>
      <c r="W1628" s="217"/>
      <c r="X1628" s="217"/>
      <c r="Y1628" s="217"/>
      <c r="Z1628" s="217"/>
      <c r="AA1628" s="217"/>
      <c r="AB1628" s="217"/>
    </row>
    <row r="1629" spans="1:30" ht="18" customHeight="1" x14ac:dyDescent="0.2">
      <c r="B1629" s="75"/>
      <c r="C1629" s="75"/>
      <c r="D1629" s="75"/>
      <c r="E1629" s="75"/>
      <c r="F1629" s="75"/>
      <c r="G1629" s="75"/>
      <c r="H1629" s="75"/>
      <c r="I1629" s="75"/>
      <c r="J1629" s="75"/>
      <c r="K1629" s="75"/>
    </row>
    <row r="1630" spans="1:30" ht="18" customHeight="1" x14ac:dyDescent="0.2">
      <c r="A1630" s="67"/>
      <c r="B1630" s="213" t="s">
        <v>9</v>
      </c>
      <c r="C1630" s="213"/>
      <c r="D1630" s="213"/>
      <c r="E1630" s="213"/>
      <c r="F1630" s="213"/>
      <c r="G1630" s="213"/>
      <c r="H1630" s="213"/>
      <c r="I1630" s="213"/>
      <c r="J1630" s="213"/>
      <c r="K1630" s="213"/>
      <c r="L1630" s="213"/>
      <c r="M1630" s="214"/>
      <c r="N1630" s="214"/>
      <c r="O1630" s="214"/>
      <c r="P1630" s="214"/>
      <c r="Q1630" s="214"/>
      <c r="R1630" s="214"/>
      <c r="S1630" s="214"/>
      <c r="T1630" s="214"/>
      <c r="U1630" s="214"/>
      <c r="V1630" s="214"/>
      <c r="W1630" s="214"/>
      <c r="X1630" s="214"/>
      <c r="Y1630" s="67"/>
      <c r="Z1630" s="67"/>
      <c r="AA1630" s="67"/>
      <c r="AB1630" s="67"/>
    </row>
    <row r="1631" spans="1:30" ht="18" customHeight="1" x14ac:dyDescent="0.2">
      <c r="A1631" s="67"/>
      <c r="B1631" s="215" t="s">
        <v>52</v>
      </c>
      <c r="C1631" s="215"/>
      <c r="D1631" s="215"/>
      <c r="E1631" s="215"/>
      <c r="F1631" s="215"/>
      <c r="G1631" s="215"/>
      <c r="H1631" s="215"/>
      <c r="I1631" s="215"/>
      <c r="J1631" s="215"/>
      <c r="K1631" s="215"/>
      <c r="L1631" s="215"/>
      <c r="M1631" s="207"/>
      <c r="N1631" s="207"/>
      <c r="O1631" s="207"/>
      <c r="P1631" s="207"/>
      <c r="Q1631" s="207"/>
      <c r="R1631" s="207"/>
      <c r="S1631" s="207"/>
      <c r="T1631" s="207"/>
      <c r="U1631" s="207"/>
      <c r="V1631" s="207"/>
      <c r="W1631" s="207"/>
      <c r="X1631" s="207"/>
      <c r="Y1631" s="67"/>
      <c r="Z1631" s="67"/>
      <c r="AA1631" s="67"/>
      <c r="AB1631" s="67"/>
    </row>
    <row r="1632" spans="1:30" ht="18" customHeight="1" x14ac:dyDescent="0.2">
      <c r="A1632" s="67"/>
      <c r="B1632" s="215" t="s">
        <v>53</v>
      </c>
      <c r="C1632" s="215"/>
      <c r="D1632" s="215"/>
      <c r="E1632" s="215"/>
      <c r="F1632" s="215"/>
      <c r="G1632" s="215"/>
      <c r="H1632" s="215"/>
      <c r="I1632" s="215"/>
      <c r="J1632" s="215"/>
      <c r="K1632" s="215"/>
      <c r="L1632" s="215"/>
      <c r="M1632" s="207"/>
      <c r="N1632" s="207"/>
      <c r="O1632" s="207"/>
      <c r="P1632" s="207"/>
      <c r="Q1632" s="207"/>
      <c r="R1632" s="207"/>
      <c r="S1632" s="207"/>
      <c r="T1632" s="207"/>
      <c r="U1632" s="207"/>
      <c r="V1632" s="207"/>
      <c r="W1632" s="207"/>
      <c r="X1632" s="207"/>
      <c r="Y1632" s="67"/>
      <c r="Z1632" s="67"/>
      <c r="AA1632" s="67"/>
      <c r="AB1632" s="67"/>
    </row>
    <row r="1633" spans="1:28" ht="18" customHeight="1" x14ac:dyDescent="0.2">
      <c r="A1633" s="67"/>
      <c r="B1633" s="213" t="s">
        <v>38</v>
      </c>
      <c r="C1633" s="213"/>
      <c r="D1633" s="213"/>
      <c r="E1633" s="213"/>
      <c r="F1633" s="213"/>
      <c r="G1633" s="213"/>
      <c r="H1633" s="213"/>
      <c r="I1633" s="213"/>
      <c r="J1633" s="213"/>
      <c r="K1633" s="213"/>
      <c r="L1633" s="213"/>
      <c r="M1633" s="216"/>
      <c r="N1633" s="216"/>
      <c r="O1633" s="216"/>
      <c r="P1633" s="216"/>
      <c r="Q1633" s="216"/>
      <c r="R1633" s="216"/>
      <c r="S1633" s="216"/>
      <c r="T1633" s="216"/>
      <c r="U1633" s="216"/>
      <c r="V1633" s="216"/>
      <c r="W1633" s="216"/>
      <c r="X1633" s="216"/>
      <c r="Y1633" s="67"/>
      <c r="Z1633" s="67"/>
      <c r="AA1633" s="67"/>
      <c r="AB1633" s="67"/>
    </row>
    <row r="1634" spans="1:28" ht="18" customHeight="1" x14ac:dyDescent="0.2">
      <c r="B1634" s="76"/>
      <c r="C1634" s="76"/>
      <c r="D1634" s="76"/>
      <c r="E1634" s="76"/>
      <c r="F1634" s="76"/>
      <c r="G1634" s="76"/>
      <c r="H1634" s="76"/>
      <c r="I1634" s="76"/>
      <c r="J1634" s="76"/>
      <c r="K1634" s="76"/>
      <c r="L1634" s="76"/>
      <c r="M1634" s="77"/>
      <c r="N1634" s="77"/>
      <c r="O1634" s="77"/>
      <c r="P1634" s="77"/>
      <c r="Q1634" s="77"/>
      <c r="R1634" s="77"/>
      <c r="S1634" s="77"/>
      <c r="T1634" s="77"/>
      <c r="U1634" s="77"/>
      <c r="V1634" s="77"/>
      <c r="W1634" s="77"/>
      <c r="X1634" s="77"/>
    </row>
    <row r="1635" spans="1:28" ht="18" customHeight="1" x14ac:dyDescent="0.2">
      <c r="A1635" s="217" t="s">
        <v>10</v>
      </c>
      <c r="B1635" s="217"/>
      <c r="C1635" s="217"/>
      <c r="D1635" s="217"/>
      <c r="E1635" s="217"/>
      <c r="F1635" s="217"/>
      <c r="G1635" s="217"/>
      <c r="H1635" s="217"/>
      <c r="I1635" s="217"/>
      <c r="J1635" s="217"/>
      <c r="K1635" s="217"/>
      <c r="L1635" s="217"/>
      <c r="M1635" s="217"/>
      <c r="N1635" s="217"/>
      <c r="O1635" s="217"/>
      <c r="P1635" s="217"/>
      <c r="Q1635" s="217"/>
      <c r="R1635" s="217"/>
      <c r="S1635" s="217"/>
      <c r="T1635" s="217"/>
      <c r="U1635" s="217"/>
      <c r="V1635" s="217"/>
      <c r="W1635" s="217"/>
      <c r="X1635" s="217"/>
      <c r="Y1635" s="217"/>
      <c r="Z1635" s="217"/>
      <c r="AA1635" s="217"/>
      <c r="AB1635" s="217"/>
    </row>
    <row r="1636" spans="1:28" ht="18" customHeight="1" x14ac:dyDescent="0.2">
      <c r="B1636" s="75"/>
      <c r="C1636" s="75"/>
      <c r="D1636" s="75"/>
      <c r="E1636" s="75"/>
      <c r="F1636" s="75"/>
      <c r="G1636" s="75"/>
      <c r="H1636" s="75"/>
      <c r="I1636" s="75"/>
      <c r="K1636" s="75"/>
    </row>
    <row r="1637" spans="1:28" ht="18" customHeight="1" x14ac:dyDescent="0.2">
      <c r="A1637" s="78"/>
      <c r="B1637" s="215" t="s">
        <v>114</v>
      </c>
      <c r="C1637" s="213"/>
      <c r="D1637" s="213"/>
      <c r="E1637" s="213"/>
      <c r="F1637" s="213"/>
      <c r="G1637" s="213"/>
      <c r="H1637" s="213"/>
      <c r="I1637" s="213"/>
      <c r="J1637" s="213"/>
      <c r="K1637" s="213"/>
      <c r="L1637" s="213"/>
      <c r="M1637" s="218"/>
      <c r="N1637" s="219"/>
      <c r="O1637" s="219"/>
      <c r="P1637" s="219"/>
      <c r="Q1637" s="219"/>
      <c r="R1637" s="219"/>
      <c r="S1637" s="219"/>
      <c r="T1637" s="219"/>
      <c r="U1637" s="219"/>
      <c r="V1637" s="219"/>
      <c r="W1637" s="219"/>
      <c r="X1637" s="219"/>
      <c r="Y1637" s="78"/>
      <c r="Z1637" s="78"/>
      <c r="AA1637" s="78"/>
      <c r="AB1637" s="78"/>
    </row>
    <row r="1638" spans="1:28" ht="18" customHeight="1" x14ac:dyDescent="0.2">
      <c r="A1638" s="78"/>
      <c r="B1638" s="215" t="s">
        <v>112</v>
      </c>
      <c r="C1638" s="213"/>
      <c r="D1638" s="213"/>
      <c r="E1638" s="213"/>
      <c r="F1638" s="213"/>
      <c r="G1638" s="213"/>
      <c r="H1638" s="213"/>
      <c r="I1638" s="213"/>
      <c r="J1638" s="213"/>
      <c r="K1638" s="213"/>
      <c r="L1638" s="213"/>
      <c r="M1638" s="220"/>
      <c r="N1638" s="220"/>
      <c r="O1638" s="220"/>
      <c r="P1638" s="220"/>
      <c r="Q1638" s="220"/>
      <c r="R1638" s="220"/>
      <c r="S1638" s="220"/>
      <c r="T1638" s="220"/>
      <c r="U1638" s="220"/>
      <c r="V1638" s="220"/>
      <c r="W1638" s="220"/>
      <c r="X1638" s="220"/>
      <c r="Y1638" s="78"/>
      <c r="Z1638" s="78"/>
      <c r="AA1638" s="78"/>
      <c r="AB1638" s="78"/>
    </row>
    <row r="1639" spans="1:28" ht="18" customHeight="1" x14ac:dyDescent="0.2">
      <c r="A1639" s="78"/>
      <c r="B1639" s="215" t="s">
        <v>77</v>
      </c>
      <c r="C1639" s="213"/>
      <c r="D1639" s="213"/>
      <c r="E1639" s="213"/>
      <c r="F1639" s="213"/>
      <c r="G1639" s="213"/>
      <c r="H1639" s="213"/>
      <c r="I1639" s="213"/>
      <c r="J1639" s="213"/>
      <c r="K1639" s="213"/>
      <c r="L1639" s="213"/>
      <c r="M1639" s="221"/>
      <c r="N1639" s="221"/>
      <c r="O1639" s="221"/>
      <c r="P1639" s="221"/>
      <c r="Q1639" s="221"/>
      <c r="R1639" s="221"/>
      <c r="S1639" s="221"/>
      <c r="T1639" s="221"/>
      <c r="U1639" s="221"/>
      <c r="V1639" s="221"/>
      <c r="W1639" s="221"/>
      <c r="X1639" s="221"/>
      <c r="Y1639" s="78"/>
      <c r="Z1639" s="78"/>
      <c r="AA1639" s="78"/>
      <c r="AB1639" s="78"/>
    </row>
    <row r="1640" spans="1:28" ht="18" customHeight="1" x14ac:dyDescent="0.2">
      <c r="A1640" s="78"/>
      <c r="B1640" s="215" t="s">
        <v>113</v>
      </c>
      <c r="C1640" s="213"/>
      <c r="D1640" s="213"/>
      <c r="E1640" s="213"/>
      <c r="F1640" s="213"/>
      <c r="G1640" s="213"/>
      <c r="H1640" s="213"/>
      <c r="I1640" s="213"/>
      <c r="J1640" s="213"/>
      <c r="K1640" s="213"/>
      <c r="L1640" s="213"/>
      <c r="M1640" s="222"/>
      <c r="N1640" s="222"/>
      <c r="O1640" s="222"/>
      <c r="P1640" s="222"/>
      <c r="Q1640" s="222"/>
      <c r="R1640" s="223" t="s">
        <v>8</v>
      </c>
      <c r="S1640" s="223"/>
      <c r="T1640" s="222"/>
      <c r="U1640" s="222"/>
      <c r="V1640" s="222"/>
      <c r="W1640" s="222"/>
      <c r="X1640" s="222"/>
      <c r="Y1640" s="78"/>
      <c r="Z1640" s="78"/>
      <c r="AA1640" s="78"/>
      <c r="AB1640" s="78"/>
    </row>
    <row r="1641" spans="1:28" ht="18" customHeight="1" x14ac:dyDescent="0.2">
      <c r="A1641" s="78"/>
      <c r="B1641" s="79"/>
      <c r="C1641" s="79"/>
      <c r="D1641" s="79"/>
      <c r="E1641" s="79"/>
      <c r="F1641" s="79"/>
      <c r="G1641" s="79"/>
      <c r="H1641" s="79"/>
      <c r="I1641" s="79"/>
      <c r="J1641" s="79"/>
      <c r="K1641" s="79"/>
      <c r="L1641" s="79"/>
      <c r="M1641" s="80"/>
      <c r="N1641" s="80"/>
      <c r="O1641" s="80"/>
      <c r="P1641" s="80"/>
      <c r="Q1641" s="80"/>
      <c r="R1641" s="81"/>
      <c r="S1641" s="81"/>
      <c r="T1641" s="80"/>
      <c r="U1641" s="80"/>
      <c r="V1641" s="80"/>
      <c r="W1641" s="80"/>
      <c r="X1641" s="80"/>
      <c r="Y1641" s="78"/>
      <c r="Z1641" s="78"/>
      <c r="AA1641" s="78"/>
      <c r="AB1641" s="78"/>
    </row>
    <row r="1642" spans="1:28" ht="18" customHeight="1" x14ac:dyDescent="0.2">
      <c r="A1642" s="82" t="s">
        <v>125</v>
      </c>
      <c r="B1642" s="79"/>
      <c r="C1642" s="79"/>
      <c r="D1642" s="79"/>
      <c r="E1642" s="79"/>
      <c r="F1642" s="79"/>
      <c r="G1642" s="79"/>
      <c r="H1642" s="79"/>
      <c r="I1642" s="79"/>
      <c r="J1642" s="79"/>
      <c r="K1642" s="79"/>
      <c r="L1642" s="79"/>
      <c r="M1642" s="78"/>
      <c r="N1642" s="78"/>
      <c r="O1642" s="80"/>
      <c r="P1642" s="80"/>
      <c r="Q1642" s="80"/>
      <c r="R1642" s="81"/>
      <c r="S1642" s="81"/>
      <c r="T1642" s="80"/>
      <c r="U1642" s="80"/>
      <c r="V1642" s="80"/>
      <c r="W1642" s="80"/>
      <c r="X1642" s="80"/>
      <c r="Y1642" s="78"/>
      <c r="Z1642" s="78"/>
      <c r="AA1642" s="78"/>
      <c r="AB1642" s="78"/>
    </row>
    <row r="1643" spans="1:28" ht="18" customHeight="1" x14ac:dyDescent="0.2">
      <c r="A1643" s="82" t="s">
        <v>126</v>
      </c>
      <c r="B1643" s="67"/>
      <c r="C1643" s="67"/>
      <c r="D1643" s="67"/>
      <c r="E1643" s="83"/>
      <c r="F1643" s="68"/>
      <c r="G1643" s="68"/>
      <c r="H1643" s="68"/>
      <c r="I1643" s="68"/>
      <c r="J1643" s="68"/>
      <c r="K1643" s="68"/>
      <c r="L1643" s="68"/>
      <c r="M1643" s="68"/>
      <c r="N1643" s="68"/>
      <c r="O1643" s="68"/>
      <c r="P1643" s="68"/>
      <c r="Q1643" s="68"/>
      <c r="R1643" s="68"/>
      <c r="S1643" s="68"/>
      <c r="T1643" s="68"/>
      <c r="U1643" s="68"/>
      <c r="V1643" s="68"/>
      <c r="W1643" s="68"/>
      <c r="X1643" s="68"/>
      <c r="Y1643" s="68"/>
      <c r="Z1643" s="68"/>
      <c r="AA1643" s="68"/>
      <c r="AB1643" s="68"/>
    </row>
    <row r="1644" spans="1:28" ht="18" customHeight="1" x14ac:dyDescent="0.2">
      <c r="A1644" s="67"/>
      <c r="B1644" s="67"/>
      <c r="C1644" s="67"/>
      <c r="D1644" s="67"/>
      <c r="E1644" s="83"/>
      <c r="F1644" s="68"/>
      <c r="G1644" s="68"/>
      <c r="H1644" s="68"/>
      <c r="I1644" s="68"/>
      <c r="J1644" s="68"/>
      <c r="K1644" s="68"/>
      <c r="L1644" s="68"/>
      <c r="M1644" s="68"/>
      <c r="N1644" s="68"/>
      <c r="O1644" s="68"/>
      <c r="P1644" s="68"/>
      <c r="Q1644" s="68"/>
      <c r="R1644" s="68"/>
      <c r="S1644" s="68"/>
      <c r="T1644" s="68"/>
      <c r="U1644" s="68"/>
      <c r="V1644" s="68"/>
      <c r="W1644" s="68"/>
      <c r="X1644" s="68"/>
      <c r="Y1644" s="68"/>
      <c r="Z1644" s="68"/>
      <c r="AA1644" s="68"/>
      <c r="AB1644" s="68"/>
    </row>
    <row r="1645" spans="1:28" ht="18" customHeight="1" x14ac:dyDescent="0.2">
      <c r="A1645" s="211" t="s">
        <v>47</v>
      </c>
      <c r="B1645" s="211"/>
      <c r="C1645" s="211"/>
      <c r="D1645" s="211"/>
      <c r="E1645" s="211"/>
      <c r="F1645" s="211"/>
      <c r="G1645" s="211"/>
      <c r="H1645" s="211"/>
      <c r="I1645" s="211"/>
      <c r="J1645" s="211"/>
      <c r="K1645" s="211"/>
      <c r="L1645" s="211"/>
      <c r="M1645" s="211"/>
      <c r="N1645" s="211"/>
      <c r="O1645" s="211"/>
      <c r="P1645" s="211"/>
      <c r="Q1645" s="211"/>
      <c r="R1645" s="211"/>
      <c r="S1645" s="211"/>
      <c r="T1645" s="211"/>
      <c r="U1645" s="211"/>
      <c r="V1645" s="211"/>
      <c r="W1645" s="211"/>
      <c r="X1645" s="211"/>
      <c r="Y1645" s="211"/>
      <c r="Z1645" s="211"/>
      <c r="AA1645" s="211"/>
      <c r="AB1645" s="211"/>
    </row>
    <row r="1647" spans="1:28" ht="18" customHeight="1" x14ac:dyDescent="0.2">
      <c r="A1647" s="212">
        <f>Finanzierungsplan!$I$48</f>
        <v>2026</v>
      </c>
      <c r="B1647" s="208"/>
    </row>
    <row r="1648" spans="1:28" ht="18" customHeight="1" x14ac:dyDescent="0.2">
      <c r="A1648" s="209" t="s">
        <v>48</v>
      </c>
      <c r="B1648" s="209"/>
      <c r="C1648" s="209"/>
      <c r="D1648" s="209"/>
      <c r="E1648" s="209"/>
      <c r="F1648" s="210" t="s">
        <v>81</v>
      </c>
      <c r="G1648" s="210"/>
      <c r="H1648" s="210"/>
      <c r="I1648" s="210"/>
      <c r="J1648" s="210"/>
      <c r="K1648" s="210" t="s">
        <v>69</v>
      </c>
      <c r="L1648" s="210"/>
      <c r="M1648" s="210"/>
      <c r="N1648" s="210"/>
      <c r="O1648" s="210"/>
      <c r="P1648" s="210"/>
      <c r="Q1648" s="210"/>
      <c r="R1648" s="210"/>
      <c r="S1648" s="210" t="s">
        <v>70</v>
      </c>
      <c r="T1648" s="210"/>
      <c r="U1648" s="210"/>
      <c r="V1648" s="210"/>
      <c r="W1648" s="210"/>
      <c r="X1648" s="210" t="s">
        <v>115</v>
      </c>
      <c r="Y1648" s="210"/>
      <c r="Z1648" s="210"/>
      <c r="AA1648" s="210"/>
      <c r="AB1648" s="210"/>
    </row>
    <row r="1649" spans="1:28" ht="18" customHeight="1" x14ac:dyDescent="0.2">
      <c r="A1649" s="209"/>
      <c r="B1649" s="209"/>
      <c r="C1649" s="209"/>
      <c r="D1649" s="209"/>
      <c r="E1649" s="209"/>
      <c r="F1649" s="210"/>
      <c r="G1649" s="210"/>
      <c r="H1649" s="210"/>
      <c r="I1649" s="210"/>
      <c r="J1649" s="210"/>
      <c r="K1649" s="210"/>
      <c r="L1649" s="210"/>
      <c r="M1649" s="210"/>
      <c r="N1649" s="210"/>
      <c r="O1649" s="210"/>
      <c r="P1649" s="210"/>
      <c r="Q1649" s="210"/>
      <c r="R1649" s="210"/>
      <c r="S1649" s="210"/>
      <c r="T1649" s="210"/>
      <c r="U1649" s="210"/>
      <c r="V1649" s="210"/>
      <c r="W1649" s="210"/>
      <c r="X1649" s="210"/>
      <c r="Y1649" s="210"/>
      <c r="Z1649" s="210"/>
      <c r="AA1649" s="210"/>
      <c r="AB1649" s="210"/>
    </row>
    <row r="1650" spans="1:28" ht="18" customHeight="1" x14ac:dyDescent="0.2">
      <c r="A1650" s="206" t="s">
        <v>54</v>
      </c>
      <c r="B1650" s="206"/>
      <c r="C1650" s="206"/>
      <c r="D1650" s="206"/>
      <c r="E1650" s="206"/>
      <c r="F1650" s="207"/>
      <c r="G1650" s="207"/>
      <c r="H1650" s="207"/>
      <c r="I1650" s="207"/>
      <c r="J1650" s="207"/>
      <c r="K1650" s="207"/>
      <c r="L1650" s="207"/>
      <c r="M1650" s="207"/>
      <c r="N1650" s="207"/>
      <c r="O1650" s="207"/>
      <c r="P1650" s="207"/>
      <c r="Q1650" s="207"/>
      <c r="R1650" s="207"/>
      <c r="S1650" s="207"/>
      <c r="T1650" s="207"/>
      <c r="U1650" s="207"/>
      <c r="V1650" s="207"/>
      <c r="W1650" s="207"/>
      <c r="X1650" s="204" t="str">
        <f>IF(OR($M$1638="",$M$1630="",SUM(F1650:W1650)=0),"",IFERROR(ROUND((F1650+K1650+S1650)*$M$1638/$M$1630,2),""))</f>
        <v/>
      </c>
      <c r="Y1650" s="204"/>
      <c r="Z1650" s="204"/>
      <c r="AA1650" s="204"/>
      <c r="AB1650" s="204"/>
    </row>
    <row r="1651" spans="1:28" ht="18" customHeight="1" x14ac:dyDescent="0.2">
      <c r="A1651" s="206" t="s">
        <v>55</v>
      </c>
      <c r="B1651" s="206"/>
      <c r="C1651" s="206"/>
      <c r="D1651" s="206"/>
      <c r="E1651" s="206"/>
      <c r="F1651" s="207"/>
      <c r="G1651" s="207"/>
      <c r="H1651" s="207"/>
      <c r="I1651" s="207"/>
      <c r="J1651" s="207"/>
      <c r="K1651" s="207"/>
      <c r="L1651" s="207"/>
      <c r="M1651" s="207"/>
      <c r="N1651" s="207"/>
      <c r="O1651" s="207"/>
      <c r="P1651" s="207"/>
      <c r="Q1651" s="207"/>
      <c r="R1651" s="207"/>
      <c r="S1651" s="207"/>
      <c r="T1651" s="207"/>
      <c r="U1651" s="207"/>
      <c r="V1651" s="207"/>
      <c r="W1651" s="207"/>
      <c r="X1651" s="204" t="str">
        <f t="shared" ref="X1651:X1661" si="52">IF(OR($M$1638="",$M$1630="",SUM(F1651:W1651)=0),"",IFERROR(ROUND((F1651+K1651+S1651)*$M$1638/$M$1630,2),""))</f>
        <v/>
      </c>
      <c r="Y1651" s="204"/>
      <c r="Z1651" s="204"/>
      <c r="AA1651" s="204"/>
      <c r="AB1651" s="204"/>
    </row>
    <row r="1652" spans="1:28" ht="18" customHeight="1" x14ac:dyDescent="0.2">
      <c r="A1652" s="206" t="s">
        <v>56</v>
      </c>
      <c r="B1652" s="206"/>
      <c r="C1652" s="206"/>
      <c r="D1652" s="206"/>
      <c r="E1652" s="206"/>
      <c r="F1652" s="207"/>
      <c r="G1652" s="207"/>
      <c r="H1652" s="207"/>
      <c r="I1652" s="207"/>
      <c r="J1652" s="207"/>
      <c r="K1652" s="207"/>
      <c r="L1652" s="207"/>
      <c r="M1652" s="207"/>
      <c r="N1652" s="207"/>
      <c r="O1652" s="207"/>
      <c r="P1652" s="207"/>
      <c r="Q1652" s="207"/>
      <c r="R1652" s="207"/>
      <c r="S1652" s="207"/>
      <c r="T1652" s="207"/>
      <c r="U1652" s="207"/>
      <c r="V1652" s="207"/>
      <c r="W1652" s="207"/>
      <c r="X1652" s="204" t="str">
        <f t="shared" si="52"/>
        <v/>
      </c>
      <c r="Y1652" s="204"/>
      <c r="Z1652" s="204"/>
      <c r="AA1652" s="204"/>
      <c r="AB1652" s="204"/>
    </row>
    <row r="1653" spans="1:28" ht="18" customHeight="1" x14ac:dyDescent="0.2">
      <c r="A1653" s="206" t="s">
        <v>57</v>
      </c>
      <c r="B1653" s="206"/>
      <c r="C1653" s="206"/>
      <c r="D1653" s="206"/>
      <c r="E1653" s="206"/>
      <c r="F1653" s="207"/>
      <c r="G1653" s="207"/>
      <c r="H1653" s="207"/>
      <c r="I1653" s="207"/>
      <c r="J1653" s="207"/>
      <c r="K1653" s="207"/>
      <c r="L1653" s="207"/>
      <c r="M1653" s="207"/>
      <c r="N1653" s="207"/>
      <c r="O1653" s="207"/>
      <c r="P1653" s="207"/>
      <c r="Q1653" s="207"/>
      <c r="R1653" s="207"/>
      <c r="S1653" s="207"/>
      <c r="T1653" s="207"/>
      <c r="U1653" s="207"/>
      <c r="V1653" s="207"/>
      <c r="W1653" s="207"/>
      <c r="X1653" s="204" t="str">
        <f t="shared" si="52"/>
        <v/>
      </c>
      <c r="Y1653" s="204"/>
      <c r="Z1653" s="204"/>
      <c r="AA1653" s="204"/>
      <c r="AB1653" s="204"/>
    </row>
    <row r="1654" spans="1:28" ht="18" customHeight="1" x14ac:dyDescent="0.2">
      <c r="A1654" s="206" t="s">
        <v>58</v>
      </c>
      <c r="B1654" s="206"/>
      <c r="C1654" s="206"/>
      <c r="D1654" s="206"/>
      <c r="E1654" s="206"/>
      <c r="F1654" s="207"/>
      <c r="G1654" s="207"/>
      <c r="H1654" s="207"/>
      <c r="I1654" s="207"/>
      <c r="J1654" s="207"/>
      <c r="K1654" s="207"/>
      <c r="L1654" s="207"/>
      <c r="M1654" s="207"/>
      <c r="N1654" s="207"/>
      <c r="O1654" s="207"/>
      <c r="P1654" s="207"/>
      <c r="Q1654" s="207"/>
      <c r="R1654" s="207"/>
      <c r="S1654" s="207"/>
      <c r="T1654" s="207"/>
      <c r="U1654" s="207"/>
      <c r="V1654" s="207"/>
      <c r="W1654" s="207"/>
      <c r="X1654" s="204" t="str">
        <f t="shared" si="52"/>
        <v/>
      </c>
      <c r="Y1654" s="204"/>
      <c r="Z1654" s="204"/>
      <c r="AA1654" s="204"/>
      <c r="AB1654" s="204"/>
    </row>
    <row r="1655" spans="1:28" ht="18" customHeight="1" x14ac:dyDescent="0.2">
      <c r="A1655" s="206" t="s">
        <v>59</v>
      </c>
      <c r="B1655" s="206"/>
      <c r="C1655" s="206"/>
      <c r="D1655" s="206"/>
      <c r="E1655" s="206"/>
      <c r="F1655" s="207"/>
      <c r="G1655" s="207"/>
      <c r="H1655" s="207"/>
      <c r="I1655" s="207"/>
      <c r="J1655" s="207"/>
      <c r="K1655" s="207"/>
      <c r="L1655" s="207"/>
      <c r="M1655" s="207"/>
      <c r="N1655" s="207"/>
      <c r="O1655" s="207"/>
      <c r="P1655" s="207"/>
      <c r="Q1655" s="207"/>
      <c r="R1655" s="207"/>
      <c r="S1655" s="207"/>
      <c r="T1655" s="207"/>
      <c r="U1655" s="207"/>
      <c r="V1655" s="207"/>
      <c r="W1655" s="207"/>
      <c r="X1655" s="204" t="str">
        <f t="shared" si="52"/>
        <v/>
      </c>
      <c r="Y1655" s="204"/>
      <c r="Z1655" s="204"/>
      <c r="AA1655" s="204"/>
      <c r="AB1655" s="204"/>
    </row>
    <row r="1656" spans="1:28" ht="18" customHeight="1" x14ac:dyDescent="0.2">
      <c r="A1656" s="206" t="s">
        <v>60</v>
      </c>
      <c r="B1656" s="206"/>
      <c r="C1656" s="206"/>
      <c r="D1656" s="206"/>
      <c r="E1656" s="206"/>
      <c r="F1656" s="207"/>
      <c r="G1656" s="207"/>
      <c r="H1656" s="207"/>
      <c r="I1656" s="207"/>
      <c r="J1656" s="207"/>
      <c r="K1656" s="207"/>
      <c r="L1656" s="207"/>
      <c r="M1656" s="207"/>
      <c r="N1656" s="207"/>
      <c r="O1656" s="207"/>
      <c r="P1656" s="207"/>
      <c r="Q1656" s="207"/>
      <c r="R1656" s="207"/>
      <c r="S1656" s="207"/>
      <c r="T1656" s="207"/>
      <c r="U1656" s="207"/>
      <c r="V1656" s="207"/>
      <c r="W1656" s="207"/>
      <c r="X1656" s="204" t="str">
        <f t="shared" si="52"/>
        <v/>
      </c>
      <c r="Y1656" s="204"/>
      <c r="Z1656" s="204"/>
      <c r="AA1656" s="204"/>
      <c r="AB1656" s="204"/>
    </row>
    <row r="1657" spans="1:28" ht="18" customHeight="1" x14ac:dyDescent="0.2">
      <c r="A1657" s="206" t="s">
        <v>61</v>
      </c>
      <c r="B1657" s="206"/>
      <c r="C1657" s="206"/>
      <c r="D1657" s="206"/>
      <c r="E1657" s="206"/>
      <c r="F1657" s="207"/>
      <c r="G1657" s="207"/>
      <c r="H1657" s="207"/>
      <c r="I1657" s="207"/>
      <c r="J1657" s="207"/>
      <c r="K1657" s="207"/>
      <c r="L1657" s="207"/>
      <c r="M1657" s="207"/>
      <c r="N1657" s="207"/>
      <c r="O1657" s="207"/>
      <c r="P1657" s="207"/>
      <c r="Q1657" s="207"/>
      <c r="R1657" s="207"/>
      <c r="S1657" s="207"/>
      <c r="T1657" s="207"/>
      <c r="U1657" s="207"/>
      <c r="V1657" s="207"/>
      <c r="W1657" s="207"/>
      <c r="X1657" s="204" t="str">
        <f t="shared" si="52"/>
        <v/>
      </c>
      <c r="Y1657" s="204"/>
      <c r="Z1657" s="204"/>
      <c r="AA1657" s="204"/>
      <c r="AB1657" s="204"/>
    </row>
    <row r="1658" spans="1:28" ht="18" customHeight="1" x14ac:dyDescent="0.2">
      <c r="A1658" s="206" t="s">
        <v>62</v>
      </c>
      <c r="B1658" s="206"/>
      <c r="C1658" s="206"/>
      <c r="D1658" s="206"/>
      <c r="E1658" s="206"/>
      <c r="F1658" s="207"/>
      <c r="G1658" s="207"/>
      <c r="H1658" s="207"/>
      <c r="I1658" s="207"/>
      <c r="J1658" s="207"/>
      <c r="K1658" s="207"/>
      <c r="L1658" s="207"/>
      <c r="M1658" s="207"/>
      <c r="N1658" s="207"/>
      <c r="O1658" s="207"/>
      <c r="P1658" s="207"/>
      <c r="Q1658" s="207"/>
      <c r="R1658" s="207"/>
      <c r="S1658" s="207"/>
      <c r="T1658" s="207"/>
      <c r="U1658" s="207"/>
      <c r="V1658" s="207"/>
      <c r="W1658" s="207"/>
      <c r="X1658" s="204" t="str">
        <f t="shared" si="52"/>
        <v/>
      </c>
      <c r="Y1658" s="204"/>
      <c r="Z1658" s="204"/>
      <c r="AA1658" s="204"/>
      <c r="AB1658" s="204"/>
    </row>
    <row r="1659" spans="1:28" ht="18" customHeight="1" x14ac:dyDescent="0.2">
      <c r="A1659" s="206" t="s">
        <v>63</v>
      </c>
      <c r="B1659" s="206"/>
      <c r="C1659" s="206"/>
      <c r="D1659" s="206"/>
      <c r="E1659" s="206"/>
      <c r="F1659" s="207"/>
      <c r="G1659" s="207"/>
      <c r="H1659" s="207"/>
      <c r="I1659" s="207"/>
      <c r="J1659" s="207"/>
      <c r="K1659" s="207"/>
      <c r="L1659" s="207"/>
      <c r="M1659" s="207"/>
      <c r="N1659" s="207"/>
      <c r="O1659" s="207"/>
      <c r="P1659" s="207"/>
      <c r="Q1659" s="207"/>
      <c r="R1659" s="207"/>
      <c r="S1659" s="207"/>
      <c r="T1659" s="207"/>
      <c r="U1659" s="207"/>
      <c r="V1659" s="207"/>
      <c r="W1659" s="207"/>
      <c r="X1659" s="204" t="str">
        <f t="shared" si="52"/>
        <v/>
      </c>
      <c r="Y1659" s="204"/>
      <c r="Z1659" s="204"/>
      <c r="AA1659" s="204"/>
      <c r="AB1659" s="204"/>
    </row>
    <row r="1660" spans="1:28" ht="18" customHeight="1" x14ac:dyDescent="0.2">
      <c r="A1660" s="206" t="s">
        <v>64</v>
      </c>
      <c r="B1660" s="206"/>
      <c r="C1660" s="206"/>
      <c r="D1660" s="206"/>
      <c r="E1660" s="206"/>
      <c r="F1660" s="207"/>
      <c r="G1660" s="207"/>
      <c r="H1660" s="207"/>
      <c r="I1660" s="207"/>
      <c r="J1660" s="207"/>
      <c r="K1660" s="207"/>
      <c r="L1660" s="207"/>
      <c r="M1660" s="207"/>
      <c r="N1660" s="207"/>
      <c r="O1660" s="207"/>
      <c r="P1660" s="207"/>
      <c r="Q1660" s="207"/>
      <c r="R1660" s="207"/>
      <c r="S1660" s="207"/>
      <c r="T1660" s="207"/>
      <c r="U1660" s="207"/>
      <c r="V1660" s="207"/>
      <c r="W1660" s="207"/>
      <c r="X1660" s="204" t="str">
        <f t="shared" si="52"/>
        <v/>
      </c>
      <c r="Y1660" s="204"/>
      <c r="Z1660" s="204"/>
      <c r="AA1660" s="204"/>
      <c r="AB1660" s="204"/>
    </row>
    <row r="1661" spans="1:28" ht="18" customHeight="1" x14ac:dyDescent="0.2">
      <c r="A1661" s="206" t="s">
        <v>65</v>
      </c>
      <c r="B1661" s="206"/>
      <c r="C1661" s="206"/>
      <c r="D1661" s="206"/>
      <c r="E1661" s="206"/>
      <c r="F1661" s="207"/>
      <c r="G1661" s="207"/>
      <c r="H1661" s="207"/>
      <c r="I1661" s="207"/>
      <c r="J1661" s="207"/>
      <c r="K1661" s="207"/>
      <c r="L1661" s="207"/>
      <c r="M1661" s="207"/>
      <c r="N1661" s="207"/>
      <c r="O1661" s="207"/>
      <c r="P1661" s="207"/>
      <c r="Q1661" s="207"/>
      <c r="R1661" s="207"/>
      <c r="S1661" s="207"/>
      <c r="T1661" s="207"/>
      <c r="U1661" s="207"/>
      <c r="V1661" s="207"/>
      <c r="W1661" s="207"/>
      <c r="X1661" s="204" t="str">
        <f t="shared" si="52"/>
        <v/>
      </c>
      <c r="Y1661" s="204"/>
      <c r="Z1661" s="204"/>
      <c r="AA1661" s="204"/>
      <c r="AB1661" s="204"/>
    </row>
    <row r="1662" spans="1:28" ht="18" customHeight="1" x14ac:dyDescent="0.2">
      <c r="A1662" s="203" t="s">
        <v>66</v>
      </c>
      <c r="B1662" s="203"/>
      <c r="C1662" s="203"/>
      <c r="D1662" s="203"/>
      <c r="E1662" s="203"/>
      <c r="F1662" s="203"/>
      <c r="G1662" s="203"/>
      <c r="H1662" s="203"/>
      <c r="I1662" s="203"/>
      <c r="J1662" s="203"/>
      <c r="K1662" s="203"/>
      <c r="L1662" s="203"/>
      <c r="M1662" s="203"/>
      <c r="N1662" s="203"/>
      <c r="O1662" s="203"/>
      <c r="P1662" s="203"/>
      <c r="Q1662" s="203"/>
      <c r="R1662" s="203"/>
      <c r="S1662" s="203"/>
      <c r="T1662" s="203"/>
      <c r="U1662" s="203"/>
      <c r="V1662" s="203"/>
      <c r="W1662" s="203"/>
      <c r="X1662" s="204" t="str">
        <f>IF(SUM(X1650:AB1661)=0,"",SUM(X1650:AB1661))</f>
        <v/>
      </c>
      <c r="Y1662" s="204"/>
      <c r="Z1662" s="204"/>
      <c r="AA1662" s="204"/>
      <c r="AB1662" s="204"/>
    </row>
    <row r="1663" spans="1:28" ht="18" customHeight="1" x14ac:dyDescent="0.2">
      <c r="A1663" s="203" t="s">
        <v>87</v>
      </c>
      <c r="B1663" s="203"/>
      <c r="C1663" s="203"/>
      <c r="D1663" s="203"/>
      <c r="E1663" s="203"/>
      <c r="F1663" s="203"/>
      <c r="G1663" s="203"/>
      <c r="H1663" s="203"/>
      <c r="I1663" s="203"/>
      <c r="J1663" s="203"/>
      <c r="K1663" s="203"/>
      <c r="L1663" s="203"/>
      <c r="M1663" s="203"/>
      <c r="N1663" s="203"/>
      <c r="O1663" s="203"/>
      <c r="P1663" s="203"/>
      <c r="Q1663" s="203"/>
      <c r="R1663" s="203"/>
      <c r="S1663" s="203"/>
      <c r="T1663" s="203"/>
      <c r="U1663" s="203"/>
      <c r="V1663" s="203"/>
      <c r="W1663" s="203"/>
      <c r="X1663" s="204" t="str">
        <f>IFERROR(ROUND(X1662*0.22,2),"")</f>
        <v/>
      </c>
      <c r="Y1663" s="204"/>
      <c r="Z1663" s="204"/>
      <c r="AA1663" s="204"/>
      <c r="AB1663" s="204"/>
    </row>
    <row r="1664" spans="1:28" ht="18" customHeight="1" x14ac:dyDescent="0.2">
      <c r="A1664" s="203" t="s">
        <v>67</v>
      </c>
      <c r="B1664" s="203"/>
      <c r="C1664" s="203"/>
      <c r="D1664" s="203"/>
      <c r="E1664" s="203"/>
      <c r="F1664" s="203"/>
      <c r="G1664" s="203"/>
      <c r="H1664" s="203"/>
      <c r="I1664" s="203"/>
      <c r="J1664" s="203"/>
      <c r="K1664" s="203"/>
      <c r="L1664" s="203"/>
      <c r="M1664" s="203"/>
      <c r="N1664" s="203"/>
      <c r="O1664" s="203"/>
      <c r="P1664" s="203"/>
      <c r="Q1664" s="203"/>
      <c r="R1664" s="203"/>
      <c r="S1664" s="203"/>
      <c r="T1664" s="203"/>
      <c r="U1664" s="203"/>
      <c r="V1664" s="203"/>
      <c r="W1664" s="203"/>
      <c r="X1664" s="204" t="str">
        <f>IFERROR(ROUND(X1662*0.01,2),"")</f>
        <v/>
      </c>
      <c r="Y1664" s="204"/>
      <c r="Z1664" s="204"/>
      <c r="AA1664" s="204"/>
      <c r="AB1664" s="204"/>
    </row>
    <row r="1665" spans="1:28" ht="18" customHeight="1" x14ac:dyDescent="0.2">
      <c r="A1665" s="203" t="s">
        <v>33</v>
      </c>
      <c r="B1665" s="203"/>
      <c r="C1665" s="203"/>
      <c r="D1665" s="203"/>
      <c r="E1665" s="203"/>
      <c r="F1665" s="203"/>
      <c r="G1665" s="203"/>
      <c r="H1665" s="203"/>
      <c r="I1665" s="203"/>
      <c r="J1665" s="203"/>
      <c r="K1665" s="203"/>
      <c r="L1665" s="203"/>
      <c r="M1665" s="203"/>
      <c r="N1665" s="203"/>
      <c r="O1665" s="203"/>
      <c r="P1665" s="203"/>
      <c r="Q1665" s="203"/>
      <c r="R1665" s="203"/>
      <c r="S1665" s="203"/>
      <c r="T1665" s="203"/>
      <c r="U1665" s="203"/>
      <c r="V1665" s="203"/>
      <c r="W1665" s="203"/>
      <c r="X1665" s="204" t="str">
        <f>IF(SUM(X1662:AB1664)=0,"",SUM(X1662:AB1664))</f>
        <v/>
      </c>
      <c r="Y1665" s="204"/>
      <c r="Z1665" s="204"/>
      <c r="AA1665" s="204"/>
      <c r="AB1665" s="204"/>
    </row>
    <row r="1666" spans="1:28" ht="18" customHeight="1" x14ac:dyDescent="0.2">
      <c r="A1666" s="67"/>
      <c r="B1666" s="67"/>
      <c r="C1666" s="67"/>
      <c r="D1666" s="67"/>
      <c r="E1666" s="67"/>
      <c r="F1666" s="67"/>
      <c r="G1666" s="67"/>
      <c r="H1666" s="67"/>
      <c r="I1666" s="67"/>
      <c r="J1666" s="67"/>
      <c r="K1666" s="67"/>
      <c r="L1666" s="67"/>
      <c r="M1666" s="67"/>
      <c r="N1666" s="94"/>
      <c r="O1666" s="89"/>
      <c r="P1666" s="89"/>
      <c r="Q1666" s="89"/>
      <c r="R1666" s="89"/>
      <c r="S1666" s="95"/>
      <c r="T1666" s="95"/>
      <c r="U1666" s="95"/>
      <c r="V1666" s="95"/>
      <c r="W1666" s="95"/>
      <c r="X1666" s="95"/>
      <c r="Y1666" s="95"/>
      <c r="Z1666" s="95"/>
      <c r="AA1666" s="90"/>
      <c r="AB1666" s="90"/>
    </row>
    <row r="1667" spans="1:28" ht="18" customHeight="1" x14ac:dyDescent="0.2">
      <c r="A1667" s="92" t="s">
        <v>71</v>
      </c>
      <c r="B1667" s="82"/>
      <c r="C1667" s="82"/>
      <c r="D1667" s="82"/>
      <c r="E1667" s="82"/>
      <c r="F1667" s="82"/>
      <c r="G1667" s="82"/>
      <c r="H1667" s="82"/>
      <c r="I1667" s="82"/>
      <c r="J1667" s="82"/>
      <c r="K1667" s="82"/>
      <c r="L1667" s="82"/>
      <c r="M1667" s="82"/>
      <c r="N1667" s="82"/>
      <c r="O1667" s="82"/>
      <c r="P1667" s="82"/>
      <c r="R1667" s="82"/>
      <c r="T1667" s="82"/>
      <c r="V1667" s="82"/>
      <c r="W1667" s="82"/>
      <c r="X1667" s="82"/>
      <c r="Y1667" s="82"/>
      <c r="Z1667" s="82"/>
      <c r="AA1667" s="82"/>
      <c r="AB1667" s="93" t="s">
        <v>72</v>
      </c>
    </row>
    <row r="1668" spans="1:28" ht="18" customHeight="1" x14ac:dyDescent="0.2">
      <c r="A1668" s="82"/>
      <c r="B1668" s="82"/>
      <c r="C1668" s="82"/>
      <c r="D1668" s="82"/>
      <c r="E1668" s="82"/>
      <c r="F1668" s="82"/>
      <c r="G1668" s="82"/>
      <c r="H1668" s="82"/>
      <c r="I1668" s="82"/>
      <c r="J1668" s="82"/>
      <c r="K1668" s="82"/>
      <c r="L1668" s="82"/>
      <c r="M1668" s="82"/>
      <c r="N1668" s="82"/>
      <c r="O1668" s="82"/>
      <c r="P1668" s="82"/>
      <c r="Q1668" s="82"/>
      <c r="R1668" s="82"/>
      <c r="T1668" s="82"/>
      <c r="V1668" s="82"/>
      <c r="W1668" s="82"/>
      <c r="X1668" s="82"/>
      <c r="Y1668" s="82"/>
      <c r="Z1668" s="82"/>
      <c r="AA1668" s="82"/>
      <c r="AB1668" s="82"/>
    </row>
    <row r="1669" spans="1:28" ht="18" customHeight="1" x14ac:dyDescent="0.2">
      <c r="A1669" s="208">
        <f>Finanzierungsplan!$N$48</f>
        <v>2027</v>
      </c>
      <c r="B1669" s="208"/>
    </row>
    <row r="1670" spans="1:28" ht="18" customHeight="1" x14ac:dyDescent="0.2">
      <c r="A1670" s="209" t="s">
        <v>48</v>
      </c>
      <c r="B1670" s="209"/>
      <c r="C1670" s="209"/>
      <c r="D1670" s="209"/>
      <c r="E1670" s="209"/>
      <c r="F1670" s="210" t="s">
        <v>81</v>
      </c>
      <c r="G1670" s="210"/>
      <c r="H1670" s="210"/>
      <c r="I1670" s="210"/>
      <c r="J1670" s="210"/>
      <c r="K1670" s="210" t="s">
        <v>69</v>
      </c>
      <c r="L1670" s="210"/>
      <c r="M1670" s="210"/>
      <c r="N1670" s="210"/>
      <c r="O1670" s="210"/>
      <c r="P1670" s="210"/>
      <c r="Q1670" s="210"/>
      <c r="R1670" s="210"/>
      <c r="S1670" s="210" t="s">
        <v>70</v>
      </c>
      <c r="T1670" s="210"/>
      <c r="U1670" s="210"/>
      <c r="V1670" s="210"/>
      <c r="W1670" s="210"/>
      <c r="X1670" s="210" t="s">
        <v>115</v>
      </c>
      <c r="Y1670" s="210"/>
      <c r="Z1670" s="210"/>
      <c r="AA1670" s="210"/>
      <c r="AB1670" s="210"/>
    </row>
    <row r="1671" spans="1:28" ht="18" customHeight="1" x14ac:dyDescent="0.2">
      <c r="A1671" s="209"/>
      <c r="B1671" s="209"/>
      <c r="C1671" s="209"/>
      <c r="D1671" s="209"/>
      <c r="E1671" s="209"/>
      <c r="F1671" s="210"/>
      <c r="G1671" s="210"/>
      <c r="H1671" s="210"/>
      <c r="I1671" s="210"/>
      <c r="J1671" s="210"/>
      <c r="K1671" s="210"/>
      <c r="L1671" s="210"/>
      <c r="M1671" s="210"/>
      <c r="N1671" s="210"/>
      <c r="O1671" s="210"/>
      <c r="P1671" s="210"/>
      <c r="Q1671" s="210"/>
      <c r="R1671" s="210"/>
      <c r="S1671" s="210"/>
      <c r="T1671" s="210"/>
      <c r="U1671" s="210"/>
      <c r="V1671" s="210"/>
      <c r="W1671" s="210"/>
      <c r="X1671" s="210"/>
      <c r="Y1671" s="210"/>
      <c r="Z1671" s="210"/>
      <c r="AA1671" s="210"/>
      <c r="AB1671" s="210"/>
    </row>
    <row r="1672" spans="1:28" ht="18" customHeight="1" x14ac:dyDescent="0.2">
      <c r="A1672" s="206" t="s">
        <v>54</v>
      </c>
      <c r="B1672" s="206"/>
      <c r="C1672" s="206"/>
      <c r="D1672" s="206"/>
      <c r="E1672" s="206"/>
      <c r="F1672" s="207"/>
      <c r="G1672" s="207"/>
      <c r="H1672" s="207"/>
      <c r="I1672" s="207"/>
      <c r="J1672" s="207"/>
      <c r="K1672" s="207"/>
      <c r="L1672" s="207"/>
      <c r="M1672" s="207"/>
      <c r="N1672" s="207"/>
      <c r="O1672" s="207"/>
      <c r="P1672" s="207"/>
      <c r="Q1672" s="207"/>
      <c r="R1672" s="207"/>
      <c r="S1672" s="207"/>
      <c r="T1672" s="207"/>
      <c r="U1672" s="207"/>
      <c r="V1672" s="207"/>
      <c r="W1672" s="207"/>
      <c r="X1672" s="204" t="str">
        <f>IF(OR($M$1638="",$M$1630="",SUM(F1672:W1672)=0),"",IFERROR(ROUND((F1672+K1672+S1672)*$M$1638/$M$1630,2),""))</f>
        <v/>
      </c>
      <c r="Y1672" s="204"/>
      <c r="Z1672" s="204"/>
      <c r="AA1672" s="204"/>
      <c r="AB1672" s="204"/>
    </row>
    <row r="1673" spans="1:28" ht="18" customHeight="1" x14ac:dyDescent="0.2">
      <c r="A1673" s="206" t="s">
        <v>55</v>
      </c>
      <c r="B1673" s="206"/>
      <c r="C1673" s="206"/>
      <c r="D1673" s="206"/>
      <c r="E1673" s="206"/>
      <c r="F1673" s="207"/>
      <c r="G1673" s="207"/>
      <c r="H1673" s="207"/>
      <c r="I1673" s="207"/>
      <c r="J1673" s="207"/>
      <c r="K1673" s="207"/>
      <c r="L1673" s="207"/>
      <c r="M1673" s="207"/>
      <c r="N1673" s="207"/>
      <c r="O1673" s="207"/>
      <c r="P1673" s="207"/>
      <c r="Q1673" s="207"/>
      <c r="R1673" s="207"/>
      <c r="S1673" s="207"/>
      <c r="T1673" s="207"/>
      <c r="U1673" s="207"/>
      <c r="V1673" s="207"/>
      <c r="W1673" s="207"/>
      <c r="X1673" s="204" t="str">
        <f t="shared" ref="X1673:X1683" si="53">IF(OR($M$1638="",$M$1630="",SUM(F1673:W1673)=0),"",IFERROR(ROUND((F1673+K1673+S1673)*$M$1638/$M$1630,2),""))</f>
        <v/>
      </c>
      <c r="Y1673" s="204"/>
      <c r="Z1673" s="204"/>
      <c r="AA1673" s="204"/>
      <c r="AB1673" s="204"/>
    </row>
    <row r="1674" spans="1:28" ht="18" customHeight="1" x14ac:dyDescent="0.2">
      <c r="A1674" s="206" t="s">
        <v>56</v>
      </c>
      <c r="B1674" s="206"/>
      <c r="C1674" s="206"/>
      <c r="D1674" s="206"/>
      <c r="E1674" s="206"/>
      <c r="F1674" s="207"/>
      <c r="G1674" s="207"/>
      <c r="H1674" s="207"/>
      <c r="I1674" s="207"/>
      <c r="J1674" s="207"/>
      <c r="K1674" s="207"/>
      <c r="L1674" s="207"/>
      <c r="M1674" s="207"/>
      <c r="N1674" s="207"/>
      <c r="O1674" s="207"/>
      <c r="P1674" s="207"/>
      <c r="Q1674" s="207"/>
      <c r="R1674" s="207"/>
      <c r="S1674" s="207"/>
      <c r="T1674" s="207"/>
      <c r="U1674" s="207"/>
      <c r="V1674" s="207"/>
      <c r="W1674" s="207"/>
      <c r="X1674" s="204" t="str">
        <f t="shared" si="53"/>
        <v/>
      </c>
      <c r="Y1674" s="204"/>
      <c r="Z1674" s="204"/>
      <c r="AA1674" s="204"/>
      <c r="AB1674" s="204"/>
    </row>
    <row r="1675" spans="1:28" ht="18" customHeight="1" x14ac:dyDescent="0.2">
      <c r="A1675" s="206" t="s">
        <v>57</v>
      </c>
      <c r="B1675" s="206"/>
      <c r="C1675" s="206"/>
      <c r="D1675" s="206"/>
      <c r="E1675" s="206"/>
      <c r="F1675" s="207"/>
      <c r="G1675" s="207"/>
      <c r="H1675" s="207"/>
      <c r="I1675" s="207"/>
      <c r="J1675" s="207"/>
      <c r="K1675" s="207"/>
      <c r="L1675" s="207"/>
      <c r="M1675" s="207"/>
      <c r="N1675" s="207"/>
      <c r="O1675" s="207"/>
      <c r="P1675" s="207"/>
      <c r="Q1675" s="207"/>
      <c r="R1675" s="207"/>
      <c r="S1675" s="207"/>
      <c r="T1675" s="207"/>
      <c r="U1675" s="207"/>
      <c r="V1675" s="207"/>
      <c r="W1675" s="207"/>
      <c r="X1675" s="204" t="str">
        <f t="shared" si="53"/>
        <v/>
      </c>
      <c r="Y1675" s="204"/>
      <c r="Z1675" s="204"/>
      <c r="AA1675" s="204"/>
      <c r="AB1675" s="204"/>
    </row>
    <row r="1676" spans="1:28" ht="18" customHeight="1" x14ac:dyDescent="0.2">
      <c r="A1676" s="206" t="s">
        <v>58</v>
      </c>
      <c r="B1676" s="206"/>
      <c r="C1676" s="206"/>
      <c r="D1676" s="206"/>
      <c r="E1676" s="206"/>
      <c r="F1676" s="207"/>
      <c r="G1676" s="207"/>
      <c r="H1676" s="207"/>
      <c r="I1676" s="207"/>
      <c r="J1676" s="207"/>
      <c r="K1676" s="207"/>
      <c r="L1676" s="207"/>
      <c r="M1676" s="207"/>
      <c r="N1676" s="207"/>
      <c r="O1676" s="207"/>
      <c r="P1676" s="207"/>
      <c r="Q1676" s="207"/>
      <c r="R1676" s="207"/>
      <c r="S1676" s="207"/>
      <c r="T1676" s="207"/>
      <c r="U1676" s="207"/>
      <c r="V1676" s="207"/>
      <c r="W1676" s="207"/>
      <c r="X1676" s="204" t="str">
        <f t="shared" si="53"/>
        <v/>
      </c>
      <c r="Y1676" s="204"/>
      <c r="Z1676" s="204"/>
      <c r="AA1676" s="204"/>
      <c r="AB1676" s="204"/>
    </row>
    <row r="1677" spans="1:28" ht="18" customHeight="1" x14ac:dyDescent="0.2">
      <c r="A1677" s="206" t="s">
        <v>59</v>
      </c>
      <c r="B1677" s="206"/>
      <c r="C1677" s="206"/>
      <c r="D1677" s="206"/>
      <c r="E1677" s="206"/>
      <c r="F1677" s="207"/>
      <c r="G1677" s="207"/>
      <c r="H1677" s="207"/>
      <c r="I1677" s="207"/>
      <c r="J1677" s="207"/>
      <c r="K1677" s="207"/>
      <c r="L1677" s="207"/>
      <c r="M1677" s="207"/>
      <c r="N1677" s="207"/>
      <c r="O1677" s="207"/>
      <c r="P1677" s="207"/>
      <c r="Q1677" s="207"/>
      <c r="R1677" s="207"/>
      <c r="S1677" s="207"/>
      <c r="T1677" s="207"/>
      <c r="U1677" s="207"/>
      <c r="V1677" s="207"/>
      <c r="W1677" s="207"/>
      <c r="X1677" s="204" t="str">
        <f t="shared" si="53"/>
        <v/>
      </c>
      <c r="Y1677" s="204"/>
      <c r="Z1677" s="204"/>
      <c r="AA1677" s="204"/>
      <c r="AB1677" s="204"/>
    </row>
    <row r="1678" spans="1:28" ht="18" customHeight="1" x14ac:dyDescent="0.2">
      <c r="A1678" s="206" t="s">
        <v>60</v>
      </c>
      <c r="B1678" s="206"/>
      <c r="C1678" s="206"/>
      <c r="D1678" s="206"/>
      <c r="E1678" s="206"/>
      <c r="F1678" s="207"/>
      <c r="G1678" s="207"/>
      <c r="H1678" s="207"/>
      <c r="I1678" s="207"/>
      <c r="J1678" s="207"/>
      <c r="K1678" s="207"/>
      <c r="L1678" s="207"/>
      <c r="M1678" s="207"/>
      <c r="N1678" s="207"/>
      <c r="O1678" s="207"/>
      <c r="P1678" s="207"/>
      <c r="Q1678" s="207"/>
      <c r="R1678" s="207"/>
      <c r="S1678" s="207"/>
      <c r="T1678" s="207"/>
      <c r="U1678" s="207"/>
      <c r="V1678" s="207"/>
      <c r="W1678" s="207"/>
      <c r="X1678" s="204" t="str">
        <f t="shared" si="53"/>
        <v/>
      </c>
      <c r="Y1678" s="204"/>
      <c r="Z1678" s="204"/>
      <c r="AA1678" s="204"/>
      <c r="AB1678" s="204"/>
    </row>
    <row r="1679" spans="1:28" ht="18" customHeight="1" x14ac:dyDescent="0.2">
      <c r="A1679" s="206" t="s">
        <v>61</v>
      </c>
      <c r="B1679" s="206"/>
      <c r="C1679" s="206"/>
      <c r="D1679" s="206"/>
      <c r="E1679" s="206"/>
      <c r="F1679" s="207"/>
      <c r="G1679" s="207"/>
      <c r="H1679" s="207"/>
      <c r="I1679" s="207"/>
      <c r="J1679" s="207"/>
      <c r="K1679" s="207"/>
      <c r="L1679" s="207"/>
      <c r="M1679" s="207"/>
      <c r="N1679" s="207"/>
      <c r="O1679" s="207"/>
      <c r="P1679" s="207"/>
      <c r="Q1679" s="207"/>
      <c r="R1679" s="207"/>
      <c r="S1679" s="207"/>
      <c r="T1679" s="207"/>
      <c r="U1679" s="207"/>
      <c r="V1679" s="207"/>
      <c r="W1679" s="207"/>
      <c r="X1679" s="204" t="str">
        <f t="shared" si="53"/>
        <v/>
      </c>
      <c r="Y1679" s="204"/>
      <c r="Z1679" s="204"/>
      <c r="AA1679" s="204"/>
      <c r="AB1679" s="204"/>
    </row>
    <row r="1680" spans="1:28" ht="18" customHeight="1" x14ac:dyDescent="0.2">
      <c r="A1680" s="206" t="s">
        <v>62</v>
      </c>
      <c r="B1680" s="206"/>
      <c r="C1680" s="206"/>
      <c r="D1680" s="206"/>
      <c r="E1680" s="206"/>
      <c r="F1680" s="207"/>
      <c r="G1680" s="207"/>
      <c r="H1680" s="207"/>
      <c r="I1680" s="207"/>
      <c r="J1680" s="207"/>
      <c r="K1680" s="207"/>
      <c r="L1680" s="207"/>
      <c r="M1680" s="207"/>
      <c r="N1680" s="207"/>
      <c r="O1680" s="207"/>
      <c r="P1680" s="207"/>
      <c r="Q1680" s="207"/>
      <c r="R1680" s="207"/>
      <c r="S1680" s="207"/>
      <c r="T1680" s="207"/>
      <c r="U1680" s="207"/>
      <c r="V1680" s="207"/>
      <c r="W1680" s="207"/>
      <c r="X1680" s="204" t="str">
        <f t="shared" si="53"/>
        <v/>
      </c>
      <c r="Y1680" s="204"/>
      <c r="Z1680" s="204"/>
      <c r="AA1680" s="204"/>
      <c r="AB1680" s="204"/>
    </row>
    <row r="1681" spans="1:28" ht="18" customHeight="1" x14ac:dyDescent="0.2">
      <c r="A1681" s="206" t="s">
        <v>63</v>
      </c>
      <c r="B1681" s="206"/>
      <c r="C1681" s="206"/>
      <c r="D1681" s="206"/>
      <c r="E1681" s="206"/>
      <c r="F1681" s="207"/>
      <c r="G1681" s="207"/>
      <c r="H1681" s="207"/>
      <c r="I1681" s="207"/>
      <c r="J1681" s="207"/>
      <c r="K1681" s="207"/>
      <c r="L1681" s="207"/>
      <c r="M1681" s="207"/>
      <c r="N1681" s="207"/>
      <c r="O1681" s="207"/>
      <c r="P1681" s="207"/>
      <c r="Q1681" s="207"/>
      <c r="R1681" s="207"/>
      <c r="S1681" s="207"/>
      <c r="T1681" s="207"/>
      <c r="U1681" s="207"/>
      <c r="V1681" s="207"/>
      <c r="W1681" s="207"/>
      <c r="X1681" s="204" t="str">
        <f t="shared" si="53"/>
        <v/>
      </c>
      <c r="Y1681" s="204"/>
      <c r="Z1681" s="204"/>
      <c r="AA1681" s="204"/>
      <c r="AB1681" s="204"/>
    </row>
    <row r="1682" spans="1:28" ht="18" customHeight="1" x14ac:dyDescent="0.2">
      <c r="A1682" s="206" t="s">
        <v>64</v>
      </c>
      <c r="B1682" s="206"/>
      <c r="C1682" s="206"/>
      <c r="D1682" s="206"/>
      <c r="E1682" s="206"/>
      <c r="F1682" s="207"/>
      <c r="G1682" s="207"/>
      <c r="H1682" s="207"/>
      <c r="I1682" s="207"/>
      <c r="J1682" s="207"/>
      <c r="K1682" s="207"/>
      <c r="L1682" s="207"/>
      <c r="M1682" s="207"/>
      <c r="N1682" s="207"/>
      <c r="O1682" s="207"/>
      <c r="P1682" s="207"/>
      <c r="Q1682" s="207"/>
      <c r="R1682" s="207"/>
      <c r="S1682" s="207"/>
      <c r="T1682" s="207"/>
      <c r="U1682" s="207"/>
      <c r="V1682" s="207"/>
      <c r="W1682" s="207"/>
      <c r="X1682" s="204" t="str">
        <f t="shared" si="53"/>
        <v/>
      </c>
      <c r="Y1682" s="204"/>
      <c r="Z1682" s="204"/>
      <c r="AA1682" s="204"/>
      <c r="AB1682" s="204"/>
    </row>
    <row r="1683" spans="1:28" ht="18" customHeight="1" x14ac:dyDescent="0.2">
      <c r="A1683" s="206" t="s">
        <v>65</v>
      </c>
      <c r="B1683" s="206"/>
      <c r="C1683" s="206"/>
      <c r="D1683" s="206"/>
      <c r="E1683" s="206"/>
      <c r="F1683" s="207"/>
      <c r="G1683" s="207"/>
      <c r="H1683" s="207"/>
      <c r="I1683" s="207"/>
      <c r="J1683" s="207"/>
      <c r="K1683" s="207"/>
      <c r="L1683" s="207"/>
      <c r="M1683" s="207"/>
      <c r="N1683" s="207"/>
      <c r="O1683" s="207"/>
      <c r="P1683" s="207"/>
      <c r="Q1683" s="207"/>
      <c r="R1683" s="207"/>
      <c r="S1683" s="207"/>
      <c r="T1683" s="207"/>
      <c r="U1683" s="207"/>
      <c r="V1683" s="207"/>
      <c r="W1683" s="207"/>
      <c r="X1683" s="204" t="str">
        <f t="shared" si="53"/>
        <v/>
      </c>
      <c r="Y1683" s="204"/>
      <c r="Z1683" s="204"/>
      <c r="AA1683" s="204"/>
      <c r="AB1683" s="204"/>
    </row>
    <row r="1684" spans="1:28" ht="18" customHeight="1" x14ac:dyDescent="0.2">
      <c r="A1684" s="203" t="s">
        <v>66</v>
      </c>
      <c r="B1684" s="203"/>
      <c r="C1684" s="203"/>
      <c r="D1684" s="203"/>
      <c r="E1684" s="203"/>
      <c r="F1684" s="203"/>
      <c r="G1684" s="203"/>
      <c r="H1684" s="203"/>
      <c r="I1684" s="203"/>
      <c r="J1684" s="203"/>
      <c r="K1684" s="203"/>
      <c r="L1684" s="203"/>
      <c r="M1684" s="203"/>
      <c r="N1684" s="203"/>
      <c r="O1684" s="203"/>
      <c r="P1684" s="203"/>
      <c r="Q1684" s="203"/>
      <c r="R1684" s="203"/>
      <c r="S1684" s="203"/>
      <c r="T1684" s="203"/>
      <c r="U1684" s="203"/>
      <c r="V1684" s="203"/>
      <c r="W1684" s="203"/>
      <c r="X1684" s="204" t="str">
        <f>IF(SUM(X1672:AB1683)=0,"",SUM(X1672:AB1683))</f>
        <v/>
      </c>
      <c r="Y1684" s="204"/>
      <c r="Z1684" s="204"/>
      <c r="AA1684" s="204"/>
      <c r="AB1684" s="204"/>
    </row>
    <row r="1685" spans="1:28" ht="18" customHeight="1" x14ac:dyDescent="0.2">
      <c r="A1685" s="203" t="s">
        <v>87</v>
      </c>
      <c r="B1685" s="203"/>
      <c r="C1685" s="203"/>
      <c r="D1685" s="203"/>
      <c r="E1685" s="203"/>
      <c r="F1685" s="203"/>
      <c r="G1685" s="203"/>
      <c r="H1685" s="203"/>
      <c r="I1685" s="203"/>
      <c r="J1685" s="203"/>
      <c r="K1685" s="203"/>
      <c r="L1685" s="203"/>
      <c r="M1685" s="203"/>
      <c r="N1685" s="203"/>
      <c r="O1685" s="203"/>
      <c r="P1685" s="203"/>
      <c r="Q1685" s="203"/>
      <c r="R1685" s="203"/>
      <c r="S1685" s="203"/>
      <c r="T1685" s="203"/>
      <c r="U1685" s="203"/>
      <c r="V1685" s="203"/>
      <c r="W1685" s="203"/>
      <c r="X1685" s="204" t="str">
        <f>IFERROR(ROUND(X1684*0.22,2),"")</f>
        <v/>
      </c>
      <c r="Y1685" s="204"/>
      <c r="Z1685" s="204"/>
      <c r="AA1685" s="204"/>
      <c r="AB1685" s="204"/>
    </row>
    <row r="1686" spans="1:28" ht="18" customHeight="1" x14ac:dyDescent="0.2">
      <c r="A1686" s="203" t="s">
        <v>67</v>
      </c>
      <c r="B1686" s="203"/>
      <c r="C1686" s="203"/>
      <c r="D1686" s="203"/>
      <c r="E1686" s="203"/>
      <c r="F1686" s="203"/>
      <c r="G1686" s="203"/>
      <c r="H1686" s="203"/>
      <c r="I1686" s="203"/>
      <c r="J1686" s="203"/>
      <c r="K1686" s="203"/>
      <c r="L1686" s="203"/>
      <c r="M1686" s="203"/>
      <c r="N1686" s="203"/>
      <c r="O1686" s="203"/>
      <c r="P1686" s="203"/>
      <c r="Q1686" s="203"/>
      <c r="R1686" s="203"/>
      <c r="S1686" s="203"/>
      <c r="T1686" s="203"/>
      <c r="U1686" s="203"/>
      <c r="V1686" s="203"/>
      <c r="W1686" s="203"/>
      <c r="X1686" s="204" t="str">
        <f>IFERROR(ROUND(X1684*0.01,2),"")</f>
        <v/>
      </c>
      <c r="Y1686" s="204"/>
      <c r="Z1686" s="204"/>
      <c r="AA1686" s="204"/>
      <c r="AB1686" s="204"/>
    </row>
    <row r="1687" spans="1:28" ht="18" customHeight="1" x14ac:dyDescent="0.2">
      <c r="A1687" s="203" t="s">
        <v>33</v>
      </c>
      <c r="B1687" s="203"/>
      <c r="C1687" s="203"/>
      <c r="D1687" s="203"/>
      <c r="E1687" s="203"/>
      <c r="F1687" s="203"/>
      <c r="G1687" s="203"/>
      <c r="H1687" s="203"/>
      <c r="I1687" s="203"/>
      <c r="J1687" s="203"/>
      <c r="K1687" s="203"/>
      <c r="L1687" s="203"/>
      <c r="M1687" s="203"/>
      <c r="N1687" s="203"/>
      <c r="O1687" s="203"/>
      <c r="P1687" s="203"/>
      <c r="Q1687" s="203"/>
      <c r="R1687" s="203"/>
      <c r="S1687" s="203"/>
      <c r="T1687" s="203"/>
      <c r="U1687" s="203"/>
      <c r="V1687" s="203"/>
      <c r="W1687" s="203"/>
      <c r="X1687" s="204" t="str">
        <f>IF(SUM(X1684:AB1686)=0,"",SUM(X1684:AB1686))</f>
        <v/>
      </c>
      <c r="Y1687" s="204"/>
      <c r="Z1687" s="204"/>
      <c r="AA1687" s="204"/>
      <c r="AB1687" s="204"/>
    </row>
    <row r="1688" spans="1:28" ht="18" customHeight="1" x14ac:dyDescent="0.2">
      <c r="A1688" s="67"/>
      <c r="B1688" s="67"/>
      <c r="C1688" s="67"/>
      <c r="D1688" s="67"/>
      <c r="E1688" s="67"/>
      <c r="F1688" s="67"/>
      <c r="G1688" s="67"/>
      <c r="H1688" s="67"/>
      <c r="I1688" s="67"/>
      <c r="J1688" s="67"/>
      <c r="K1688" s="67"/>
      <c r="L1688" s="67"/>
      <c r="M1688" s="67"/>
      <c r="N1688" s="94"/>
      <c r="O1688" s="89"/>
      <c r="P1688" s="89"/>
      <c r="Q1688" s="89"/>
      <c r="R1688" s="89"/>
      <c r="S1688" s="95"/>
      <c r="T1688" s="95"/>
      <c r="U1688" s="95"/>
      <c r="V1688" s="95"/>
      <c r="W1688" s="95"/>
      <c r="X1688" s="95"/>
      <c r="Y1688" s="95"/>
      <c r="Z1688" s="95"/>
      <c r="AA1688" s="90"/>
      <c r="AB1688" s="90"/>
    </row>
    <row r="1689" spans="1:28" ht="18" customHeight="1" x14ac:dyDescent="0.2">
      <c r="A1689" s="92" t="s">
        <v>71</v>
      </c>
      <c r="B1689" s="82"/>
      <c r="C1689" s="82"/>
      <c r="D1689" s="82"/>
      <c r="E1689" s="82"/>
      <c r="F1689" s="82"/>
      <c r="G1689" s="82"/>
      <c r="H1689" s="82"/>
      <c r="I1689" s="82"/>
      <c r="J1689" s="82"/>
      <c r="K1689" s="82"/>
      <c r="L1689" s="82"/>
      <c r="M1689" s="82"/>
      <c r="N1689" s="82"/>
      <c r="O1689" s="82"/>
      <c r="P1689" s="82"/>
      <c r="R1689" s="82"/>
      <c r="T1689" s="82"/>
      <c r="V1689" s="82"/>
      <c r="W1689" s="82"/>
      <c r="X1689" s="82"/>
      <c r="Y1689" s="82"/>
      <c r="Z1689" s="82"/>
      <c r="AA1689" s="82"/>
      <c r="AB1689" s="93" t="s">
        <v>72</v>
      </c>
    </row>
    <row r="1690" spans="1:28" ht="18" customHeight="1" x14ac:dyDescent="0.2">
      <c r="A1690" s="82"/>
      <c r="B1690" s="82"/>
      <c r="C1690" s="82"/>
      <c r="D1690" s="82"/>
      <c r="E1690" s="82"/>
      <c r="F1690" s="82"/>
      <c r="G1690" s="82"/>
      <c r="H1690" s="82"/>
      <c r="I1690" s="82"/>
      <c r="J1690" s="82"/>
      <c r="K1690" s="82"/>
      <c r="L1690" s="82"/>
      <c r="M1690" s="82"/>
      <c r="N1690" s="82"/>
      <c r="O1690" s="82"/>
      <c r="P1690" s="82"/>
      <c r="Q1690" s="82"/>
      <c r="R1690" s="82"/>
      <c r="T1690" s="82"/>
      <c r="V1690" s="82"/>
      <c r="W1690" s="82"/>
      <c r="X1690" s="82"/>
      <c r="Y1690" s="82"/>
      <c r="Z1690" s="82"/>
      <c r="AA1690" s="82"/>
      <c r="AB1690" s="82"/>
    </row>
    <row r="1691" spans="1:28" ht="18" customHeight="1" x14ac:dyDescent="0.2">
      <c r="A1691" s="208">
        <f>Finanzierungsplan!$S$48</f>
        <v>2028</v>
      </c>
      <c r="B1691" s="208"/>
    </row>
    <row r="1692" spans="1:28" ht="18" customHeight="1" x14ac:dyDescent="0.2">
      <c r="A1692" s="209" t="s">
        <v>48</v>
      </c>
      <c r="B1692" s="209"/>
      <c r="C1692" s="209"/>
      <c r="D1692" s="209"/>
      <c r="E1692" s="209"/>
      <c r="F1692" s="210" t="s">
        <v>82</v>
      </c>
      <c r="G1692" s="210"/>
      <c r="H1692" s="210"/>
      <c r="I1692" s="210"/>
      <c r="J1692" s="210"/>
      <c r="K1692" s="210" t="s">
        <v>73</v>
      </c>
      <c r="L1692" s="210"/>
      <c r="M1692" s="210"/>
      <c r="N1692" s="210"/>
      <c r="O1692" s="210"/>
      <c r="P1692" s="210"/>
      <c r="Q1692" s="210"/>
      <c r="R1692" s="210"/>
      <c r="S1692" s="210" t="s">
        <v>74</v>
      </c>
      <c r="T1692" s="210"/>
      <c r="U1692" s="210"/>
      <c r="V1692" s="210"/>
      <c r="W1692" s="210"/>
      <c r="X1692" s="210" t="s">
        <v>115</v>
      </c>
      <c r="Y1692" s="210"/>
      <c r="Z1692" s="210"/>
      <c r="AA1692" s="210"/>
      <c r="AB1692" s="210"/>
    </row>
    <row r="1693" spans="1:28" ht="18" customHeight="1" x14ac:dyDescent="0.2">
      <c r="A1693" s="209"/>
      <c r="B1693" s="209"/>
      <c r="C1693" s="209"/>
      <c r="D1693" s="209"/>
      <c r="E1693" s="209"/>
      <c r="F1693" s="210"/>
      <c r="G1693" s="210"/>
      <c r="H1693" s="210"/>
      <c r="I1693" s="210"/>
      <c r="J1693" s="210"/>
      <c r="K1693" s="210"/>
      <c r="L1693" s="210"/>
      <c r="M1693" s="210"/>
      <c r="N1693" s="210"/>
      <c r="O1693" s="210"/>
      <c r="P1693" s="210"/>
      <c r="Q1693" s="210"/>
      <c r="R1693" s="210"/>
      <c r="S1693" s="210"/>
      <c r="T1693" s="210"/>
      <c r="U1693" s="210"/>
      <c r="V1693" s="210"/>
      <c r="W1693" s="210"/>
      <c r="X1693" s="210"/>
      <c r="Y1693" s="210"/>
      <c r="Z1693" s="210"/>
      <c r="AA1693" s="210"/>
      <c r="AB1693" s="210"/>
    </row>
    <row r="1694" spans="1:28" ht="18" customHeight="1" x14ac:dyDescent="0.2">
      <c r="A1694" s="206" t="s">
        <v>54</v>
      </c>
      <c r="B1694" s="206"/>
      <c r="C1694" s="206"/>
      <c r="D1694" s="206"/>
      <c r="E1694" s="206"/>
      <c r="F1694" s="207"/>
      <c r="G1694" s="207"/>
      <c r="H1694" s="207"/>
      <c r="I1694" s="207"/>
      <c r="J1694" s="207"/>
      <c r="K1694" s="207"/>
      <c r="L1694" s="207"/>
      <c r="M1694" s="207"/>
      <c r="N1694" s="207"/>
      <c r="O1694" s="207"/>
      <c r="P1694" s="207"/>
      <c r="Q1694" s="207"/>
      <c r="R1694" s="207"/>
      <c r="S1694" s="207"/>
      <c r="T1694" s="207"/>
      <c r="U1694" s="207"/>
      <c r="V1694" s="207"/>
      <c r="W1694" s="207"/>
      <c r="X1694" s="204" t="str">
        <f>IF(OR($M$1638="",$M$1630="",SUM(F1694:W1694)=0),"",IFERROR(ROUND((F1694+K1694+S1694)*$M$1638/$M$1630,2),""))</f>
        <v/>
      </c>
      <c r="Y1694" s="204"/>
      <c r="Z1694" s="204"/>
      <c r="AA1694" s="204"/>
      <c r="AB1694" s="204"/>
    </row>
    <row r="1695" spans="1:28" ht="18" customHeight="1" x14ac:dyDescent="0.2">
      <c r="A1695" s="206" t="s">
        <v>55</v>
      </c>
      <c r="B1695" s="206"/>
      <c r="C1695" s="206"/>
      <c r="D1695" s="206"/>
      <c r="E1695" s="206"/>
      <c r="F1695" s="207"/>
      <c r="G1695" s="207"/>
      <c r="H1695" s="207"/>
      <c r="I1695" s="207"/>
      <c r="J1695" s="207"/>
      <c r="K1695" s="207"/>
      <c r="L1695" s="207"/>
      <c r="M1695" s="207"/>
      <c r="N1695" s="207"/>
      <c r="O1695" s="207"/>
      <c r="P1695" s="207"/>
      <c r="Q1695" s="207"/>
      <c r="R1695" s="207"/>
      <c r="S1695" s="207"/>
      <c r="T1695" s="207"/>
      <c r="U1695" s="207"/>
      <c r="V1695" s="207"/>
      <c r="W1695" s="207"/>
      <c r="X1695" s="204" t="str">
        <f t="shared" ref="X1695:X1705" si="54">IF(OR($M$1638="",$M$1630="",SUM(F1695:W1695)=0),"",IFERROR(ROUND((F1695+K1695+S1695)*$M$1638/$M$1630,2),""))</f>
        <v/>
      </c>
      <c r="Y1695" s="204"/>
      <c r="Z1695" s="204"/>
      <c r="AA1695" s="204"/>
      <c r="AB1695" s="204"/>
    </row>
    <row r="1696" spans="1:28" ht="18" customHeight="1" x14ac:dyDescent="0.2">
      <c r="A1696" s="206" t="s">
        <v>56</v>
      </c>
      <c r="B1696" s="206"/>
      <c r="C1696" s="206"/>
      <c r="D1696" s="206"/>
      <c r="E1696" s="206"/>
      <c r="F1696" s="207"/>
      <c r="G1696" s="207"/>
      <c r="H1696" s="207"/>
      <c r="I1696" s="207"/>
      <c r="J1696" s="207"/>
      <c r="K1696" s="207"/>
      <c r="L1696" s="207"/>
      <c r="M1696" s="207"/>
      <c r="N1696" s="207"/>
      <c r="O1696" s="207"/>
      <c r="P1696" s="207"/>
      <c r="Q1696" s="207"/>
      <c r="R1696" s="207"/>
      <c r="S1696" s="207"/>
      <c r="T1696" s="207"/>
      <c r="U1696" s="207"/>
      <c r="V1696" s="207"/>
      <c r="W1696" s="207"/>
      <c r="X1696" s="204" t="str">
        <f t="shared" si="54"/>
        <v/>
      </c>
      <c r="Y1696" s="204"/>
      <c r="Z1696" s="204"/>
      <c r="AA1696" s="204"/>
      <c r="AB1696" s="204"/>
    </row>
    <row r="1697" spans="1:28" ht="18" customHeight="1" x14ac:dyDescent="0.2">
      <c r="A1697" s="206" t="s">
        <v>57</v>
      </c>
      <c r="B1697" s="206"/>
      <c r="C1697" s="206"/>
      <c r="D1697" s="206"/>
      <c r="E1697" s="206"/>
      <c r="F1697" s="207"/>
      <c r="G1697" s="207"/>
      <c r="H1697" s="207"/>
      <c r="I1697" s="207"/>
      <c r="J1697" s="207"/>
      <c r="K1697" s="207"/>
      <c r="L1697" s="207"/>
      <c r="M1697" s="207"/>
      <c r="N1697" s="207"/>
      <c r="O1697" s="207"/>
      <c r="P1697" s="207"/>
      <c r="Q1697" s="207"/>
      <c r="R1697" s="207"/>
      <c r="S1697" s="207"/>
      <c r="T1697" s="207"/>
      <c r="U1697" s="207"/>
      <c r="V1697" s="207"/>
      <c r="W1697" s="207"/>
      <c r="X1697" s="204" t="str">
        <f t="shared" si="54"/>
        <v/>
      </c>
      <c r="Y1697" s="204"/>
      <c r="Z1697" s="204"/>
      <c r="AA1697" s="204"/>
      <c r="AB1697" s="204"/>
    </row>
    <row r="1698" spans="1:28" ht="18" customHeight="1" x14ac:dyDescent="0.2">
      <c r="A1698" s="206" t="s">
        <v>58</v>
      </c>
      <c r="B1698" s="206"/>
      <c r="C1698" s="206"/>
      <c r="D1698" s="206"/>
      <c r="E1698" s="206"/>
      <c r="F1698" s="207"/>
      <c r="G1698" s="207"/>
      <c r="H1698" s="207"/>
      <c r="I1698" s="207"/>
      <c r="J1698" s="207"/>
      <c r="K1698" s="207"/>
      <c r="L1698" s="207"/>
      <c r="M1698" s="207"/>
      <c r="N1698" s="207"/>
      <c r="O1698" s="207"/>
      <c r="P1698" s="207"/>
      <c r="Q1698" s="207"/>
      <c r="R1698" s="207"/>
      <c r="S1698" s="207"/>
      <c r="T1698" s="207"/>
      <c r="U1698" s="207"/>
      <c r="V1698" s="207"/>
      <c r="W1698" s="207"/>
      <c r="X1698" s="204" t="str">
        <f t="shared" si="54"/>
        <v/>
      </c>
      <c r="Y1698" s="204"/>
      <c r="Z1698" s="204"/>
      <c r="AA1698" s="204"/>
      <c r="AB1698" s="204"/>
    </row>
    <row r="1699" spans="1:28" ht="18" customHeight="1" x14ac:dyDescent="0.2">
      <c r="A1699" s="206" t="s">
        <v>59</v>
      </c>
      <c r="B1699" s="206"/>
      <c r="C1699" s="206"/>
      <c r="D1699" s="206"/>
      <c r="E1699" s="206"/>
      <c r="F1699" s="207"/>
      <c r="G1699" s="207"/>
      <c r="H1699" s="207"/>
      <c r="I1699" s="207"/>
      <c r="J1699" s="207"/>
      <c r="K1699" s="207"/>
      <c r="L1699" s="207"/>
      <c r="M1699" s="207"/>
      <c r="N1699" s="207"/>
      <c r="O1699" s="207"/>
      <c r="P1699" s="207"/>
      <c r="Q1699" s="207"/>
      <c r="R1699" s="207"/>
      <c r="S1699" s="207"/>
      <c r="T1699" s="207"/>
      <c r="U1699" s="207"/>
      <c r="V1699" s="207"/>
      <c r="W1699" s="207"/>
      <c r="X1699" s="204" t="str">
        <f t="shared" si="54"/>
        <v/>
      </c>
      <c r="Y1699" s="204"/>
      <c r="Z1699" s="204"/>
      <c r="AA1699" s="204"/>
      <c r="AB1699" s="204"/>
    </row>
    <row r="1700" spans="1:28" ht="18" customHeight="1" x14ac:dyDescent="0.2">
      <c r="A1700" s="206" t="s">
        <v>60</v>
      </c>
      <c r="B1700" s="206"/>
      <c r="C1700" s="206"/>
      <c r="D1700" s="206"/>
      <c r="E1700" s="206"/>
      <c r="F1700" s="207"/>
      <c r="G1700" s="207"/>
      <c r="H1700" s="207"/>
      <c r="I1700" s="207"/>
      <c r="J1700" s="207"/>
      <c r="K1700" s="207"/>
      <c r="L1700" s="207"/>
      <c r="M1700" s="207"/>
      <c r="N1700" s="207"/>
      <c r="O1700" s="207"/>
      <c r="P1700" s="207"/>
      <c r="Q1700" s="207"/>
      <c r="R1700" s="207"/>
      <c r="S1700" s="207"/>
      <c r="T1700" s="207"/>
      <c r="U1700" s="207"/>
      <c r="V1700" s="207"/>
      <c r="W1700" s="207"/>
      <c r="X1700" s="204" t="str">
        <f t="shared" si="54"/>
        <v/>
      </c>
      <c r="Y1700" s="204"/>
      <c r="Z1700" s="204"/>
      <c r="AA1700" s="204"/>
      <c r="AB1700" s="204"/>
    </row>
    <row r="1701" spans="1:28" ht="18" customHeight="1" x14ac:dyDescent="0.2">
      <c r="A1701" s="206" t="s">
        <v>61</v>
      </c>
      <c r="B1701" s="206"/>
      <c r="C1701" s="206"/>
      <c r="D1701" s="206"/>
      <c r="E1701" s="206"/>
      <c r="F1701" s="207"/>
      <c r="G1701" s="207"/>
      <c r="H1701" s="207"/>
      <c r="I1701" s="207"/>
      <c r="J1701" s="207"/>
      <c r="K1701" s="207"/>
      <c r="L1701" s="207"/>
      <c r="M1701" s="207"/>
      <c r="N1701" s="207"/>
      <c r="O1701" s="207"/>
      <c r="P1701" s="207"/>
      <c r="Q1701" s="207"/>
      <c r="R1701" s="207"/>
      <c r="S1701" s="207"/>
      <c r="T1701" s="207"/>
      <c r="U1701" s="207"/>
      <c r="V1701" s="207"/>
      <c r="W1701" s="207"/>
      <c r="X1701" s="204" t="str">
        <f t="shared" si="54"/>
        <v/>
      </c>
      <c r="Y1701" s="204"/>
      <c r="Z1701" s="204"/>
      <c r="AA1701" s="204"/>
      <c r="AB1701" s="204"/>
    </row>
    <row r="1702" spans="1:28" ht="18" customHeight="1" x14ac:dyDescent="0.2">
      <c r="A1702" s="206" t="s">
        <v>62</v>
      </c>
      <c r="B1702" s="206"/>
      <c r="C1702" s="206"/>
      <c r="D1702" s="206"/>
      <c r="E1702" s="206"/>
      <c r="F1702" s="207"/>
      <c r="G1702" s="207"/>
      <c r="H1702" s="207"/>
      <c r="I1702" s="207"/>
      <c r="J1702" s="207"/>
      <c r="K1702" s="207"/>
      <c r="L1702" s="207"/>
      <c r="M1702" s="207"/>
      <c r="N1702" s="207"/>
      <c r="O1702" s="207"/>
      <c r="P1702" s="207"/>
      <c r="Q1702" s="207"/>
      <c r="R1702" s="207"/>
      <c r="S1702" s="207"/>
      <c r="T1702" s="207"/>
      <c r="U1702" s="207"/>
      <c r="V1702" s="207"/>
      <c r="W1702" s="207"/>
      <c r="X1702" s="204" t="str">
        <f t="shared" si="54"/>
        <v/>
      </c>
      <c r="Y1702" s="204"/>
      <c r="Z1702" s="204"/>
      <c r="AA1702" s="204"/>
      <c r="AB1702" s="204"/>
    </row>
    <row r="1703" spans="1:28" ht="18" customHeight="1" x14ac:dyDescent="0.2">
      <c r="A1703" s="206" t="s">
        <v>63</v>
      </c>
      <c r="B1703" s="206"/>
      <c r="C1703" s="206"/>
      <c r="D1703" s="206"/>
      <c r="E1703" s="206"/>
      <c r="F1703" s="207"/>
      <c r="G1703" s="207"/>
      <c r="H1703" s="207"/>
      <c r="I1703" s="207"/>
      <c r="J1703" s="207"/>
      <c r="K1703" s="207"/>
      <c r="L1703" s="207"/>
      <c r="M1703" s="207"/>
      <c r="N1703" s="207"/>
      <c r="O1703" s="207"/>
      <c r="P1703" s="207"/>
      <c r="Q1703" s="207"/>
      <c r="R1703" s="207"/>
      <c r="S1703" s="207"/>
      <c r="T1703" s="207"/>
      <c r="U1703" s="207"/>
      <c r="V1703" s="207"/>
      <c r="W1703" s="207"/>
      <c r="X1703" s="204" t="str">
        <f t="shared" si="54"/>
        <v/>
      </c>
      <c r="Y1703" s="204"/>
      <c r="Z1703" s="204"/>
      <c r="AA1703" s="204"/>
      <c r="AB1703" s="204"/>
    </row>
    <row r="1704" spans="1:28" ht="18" customHeight="1" x14ac:dyDescent="0.2">
      <c r="A1704" s="206" t="s">
        <v>64</v>
      </c>
      <c r="B1704" s="206"/>
      <c r="C1704" s="206"/>
      <c r="D1704" s="206"/>
      <c r="E1704" s="206"/>
      <c r="F1704" s="207"/>
      <c r="G1704" s="207"/>
      <c r="H1704" s="207"/>
      <c r="I1704" s="207"/>
      <c r="J1704" s="207"/>
      <c r="K1704" s="207"/>
      <c r="L1704" s="207"/>
      <c r="M1704" s="207"/>
      <c r="N1704" s="207"/>
      <c r="O1704" s="207"/>
      <c r="P1704" s="207"/>
      <c r="Q1704" s="207"/>
      <c r="R1704" s="207"/>
      <c r="S1704" s="207"/>
      <c r="T1704" s="207"/>
      <c r="U1704" s="207"/>
      <c r="V1704" s="207"/>
      <c r="W1704" s="207"/>
      <c r="X1704" s="204" t="str">
        <f t="shared" si="54"/>
        <v/>
      </c>
      <c r="Y1704" s="204"/>
      <c r="Z1704" s="204"/>
      <c r="AA1704" s="204"/>
      <c r="AB1704" s="204"/>
    </row>
    <row r="1705" spans="1:28" ht="18" customHeight="1" x14ac:dyDescent="0.2">
      <c r="A1705" s="206" t="s">
        <v>65</v>
      </c>
      <c r="B1705" s="206"/>
      <c r="C1705" s="206"/>
      <c r="D1705" s="206"/>
      <c r="E1705" s="206"/>
      <c r="F1705" s="207"/>
      <c r="G1705" s="207"/>
      <c r="H1705" s="207"/>
      <c r="I1705" s="207"/>
      <c r="J1705" s="207"/>
      <c r="K1705" s="207"/>
      <c r="L1705" s="207"/>
      <c r="M1705" s="207"/>
      <c r="N1705" s="207"/>
      <c r="O1705" s="207"/>
      <c r="P1705" s="207"/>
      <c r="Q1705" s="207"/>
      <c r="R1705" s="207"/>
      <c r="S1705" s="207"/>
      <c r="T1705" s="207"/>
      <c r="U1705" s="207"/>
      <c r="V1705" s="207"/>
      <c r="W1705" s="207"/>
      <c r="X1705" s="204" t="str">
        <f t="shared" si="54"/>
        <v/>
      </c>
      <c r="Y1705" s="204"/>
      <c r="Z1705" s="204"/>
      <c r="AA1705" s="204"/>
      <c r="AB1705" s="204"/>
    </row>
    <row r="1706" spans="1:28" ht="18" customHeight="1" x14ac:dyDescent="0.2">
      <c r="A1706" s="203" t="s">
        <v>66</v>
      </c>
      <c r="B1706" s="203"/>
      <c r="C1706" s="203"/>
      <c r="D1706" s="203"/>
      <c r="E1706" s="203"/>
      <c r="F1706" s="203"/>
      <c r="G1706" s="203"/>
      <c r="H1706" s="203"/>
      <c r="I1706" s="203"/>
      <c r="J1706" s="203"/>
      <c r="K1706" s="203"/>
      <c r="L1706" s="203"/>
      <c r="M1706" s="203"/>
      <c r="N1706" s="203"/>
      <c r="O1706" s="203"/>
      <c r="P1706" s="203"/>
      <c r="Q1706" s="203"/>
      <c r="R1706" s="203"/>
      <c r="S1706" s="203"/>
      <c r="T1706" s="203"/>
      <c r="U1706" s="203"/>
      <c r="V1706" s="203"/>
      <c r="W1706" s="203"/>
      <c r="X1706" s="204" t="str">
        <f>IF(SUM(X1694:AB1705)=0,"",SUM(X1694:AB1705))</f>
        <v/>
      </c>
      <c r="Y1706" s="204"/>
      <c r="Z1706" s="204"/>
      <c r="AA1706" s="204"/>
      <c r="AB1706" s="204"/>
    </row>
    <row r="1707" spans="1:28" ht="18" customHeight="1" x14ac:dyDescent="0.2">
      <c r="A1707" s="203" t="s">
        <v>87</v>
      </c>
      <c r="B1707" s="203"/>
      <c r="C1707" s="203"/>
      <c r="D1707" s="203"/>
      <c r="E1707" s="203"/>
      <c r="F1707" s="203"/>
      <c r="G1707" s="203"/>
      <c r="H1707" s="203"/>
      <c r="I1707" s="203"/>
      <c r="J1707" s="203"/>
      <c r="K1707" s="203"/>
      <c r="L1707" s="203"/>
      <c r="M1707" s="203"/>
      <c r="N1707" s="203"/>
      <c r="O1707" s="203"/>
      <c r="P1707" s="203"/>
      <c r="Q1707" s="203"/>
      <c r="R1707" s="203"/>
      <c r="S1707" s="203"/>
      <c r="T1707" s="203"/>
      <c r="U1707" s="203"/>
      <c r="V1707" s="203"/>
      <c r="W1707" s="203"/>
      <c r="X1707" s="204" t="str">
        <f>IFERROR(ROUND(X1706*0.22,2),"")</f>
        <v/>
      </c>
      <c r="Y1707" s="204"/>
      <c r="Z1707" s="204"/>
      <c r="AA1707" s="204"/>
      <c r="AB1707" s="204"/>
    </row>
    <row r="1708" spans="1:28" ht="18" customHeight="1" x14ac:dyDescent="0.2">
      <c r="A1708" s="203" t="s">
        <v>67</v>
      </c>
      <c r="B1708" s="203"/>
      <c r="C1708" s="203"/>
      <c r="D1708" s="203"/>
      <c r="E1708" s="203"/>
      <c r="F1708" s="203"/>
      <c r="G1708" s="203"/>
      <c r="H1708" s="203"/>
      <c r="I1708" s="203"/>
      <c r="J1708" s="203"/>
      <c r="K1708" s="203"/>
      <c r="L1708" s="203"/>
      <c r="M1708" s="203"/>
      <c r="N1708" s="203"/>
      <c r="O1708" s="203"/>
      <c r="P1708" s="203"/>
      <c r="Q1708" s="203"/>
      <c r="R1708" s="203"/>
      <c r="S1708" s="203"/>
      <c r="T1708" s="203"/>
      <c r="U1708" s="203"/>
      <c r="V1708" s="203"/>
      <c r="W1708" s="203"/>
      <c r="X1708" s="204" t="str">
        <f>IFERROR(ROUND(X1706*0.01,2),"")</f>
        <v/>
      </c>
      <c r="Y1708" s="204"/>
      <c r="Z1708" s="204"/>
      <c r="AA1708" s="204"/>
      <c r="AB1708" s="204"/>
    </row>
    <row r="1709" spans="1:28" ht="18" customHeight="1" x14ac:dyDescent="0.2">
      <c r="A1709" s="203" t="s">
        <v>33</v>
      </c>
      <c r="B1709" s="203"/>
      <c r="C1709" s="203"/>
      <c r="D1709" s="203"/>
      <c r="E1709" s="203"/>
      <c r="F1709" s="203"/>
      <c r="G1709" s="203"/>
      <c r="H1709" s="203"/>
      <c r="I1709" s="203"/>
      <c r="J1709" s="203"/>
      <c r="K1709" s="203"/>
      <c r="L1709" s="203"/>
      <c r="M1709" s="203"/>
      <c r="N1709" s="203"/>
      <c r="O1709" s="203"/>
      <c r="P1709" s="203"/>
      <c r="Q1709" s="203"/>
      <c r="R1709" s="203"/>
      <c r="S1709" s="203"/>
      <c r="T1709" s="203"/>
      <c r="U1709" s="203"/>
      <c r="V1709" s="203"/>
      <c r="W1709" s="203"/>
      <c r="X1709" s="204" t="str">
        <f>IF(SUM(X1706:AB1708)=0,"",SUM(X1706:AB1708))</f>
        <v/>
      </c>
      <c r="Y1709" s="204"/>
      <c r="Z1709" s="204"/>
      <c r="AA1709" s="204"/>
      <c r="AB1709" s="204"/>
    </row>
    <row r="1710" spans="1:28" ht="18" customHeight="1" x14ac:dyDescent="0.2">
      <c r="A1710" s="205" t="str">
        <f>"Gesamtsumme "&amp;Finanzierungsplan!I800&amp;" bis "&amp;Finanzierungsplan!S800</f>
        <v xml:space="preserve">Gesamtsumme  bis </v>
      </c>
      <c r="B1710" s="205"/>
      <c r="C1710" s="205"/>
      <c r="D1710" s="205"/>
      <c r="E1710" s="205"/>
      <c r="F1710" s="205"/>
      <c r="G1710" s="205"/>
      <c r="H1710" s="205"/>
      <c r="I1710" s="205"/>
      <c r="J1710" s="205"/>
      <c r="K1710" s="205"/>
      <c r="L1710" s="205"/>
      <c r="M1710" s="205"/>
      <c r="N1710" s="205"/>
      <c r="O1710" s="205"/>
      <c r="P1710" s="205"/>
      <c r="Q1710" s="205"/>
      <c r="R1710" s="205"/>
      <c r="S1710" s="205"/>
      <c r="T1710" s="205"/>
      <c r="U1710" s="205"/>
      <c r="V1710" s="205"/>
      <c r="W1710" s="205"/>
      <c r="X1710" s="204" t="str">
        <f>IF(SUM(X1709,X1687,X1665)=0,"",IFERROR(ROUND(SUM(X1709,X1687,X1665),2),""))</f>
        <v/>
      </c>
      <c r="Y1710" s="204"/>
      <c r="Z1710" s="204"/>
      <c r="AA1710" s="204"/>
      <c r="AB1710" s="204"/>
    </row>
    <row r="1711" spans="1:28" ht="18" customHeight="1" x14ac:dyDescent="0.2">
      <c r="A1711" s="92"/>
      <c r="B1711" s="82"/>
      <c r="C1711" s="82"/>
      <c r="D1711" s="82"/>
      <c r="E1711" s="82"/>
      <c r="F1711" s="82"/>
      <c r="G1711" s="82"/>
      <c r="H1711" s="82"/>
      <c r="I1711" s="82"/>
      <c r="J1711" s="82"/>
      <c r="K1711" s="82"/>
      <c r="L1711" s="82"/>
      <c r="M1711" s="82"/>
      <c r="N1711" s="82"/>
      <c r="O1711" s="82"/>
      <c r="P1711" s="82"/>
      <c r="Q1711" s="82"/>
      <c r="R1711" s="82"/>
      <c r="S1711" s="92"/>
      <c r="T1711" s="82"/>
      <c r="V1711" s="82"/>
      <c r="W1711" s="82"/>
      <c r="X1711" s="82"/>
      <c r="Y1711" s="82"/>
      <c r="Z1711" s="82"/>
      <c r="AA1711" s="82"/>
      <c r="AB1711" s="82"/>
    </row>
    <row r="1712" spans="1:28" ht="18" customHeight="1" x14ac:dyDescent="0.2">
      <c r="A1712" s="92" t="s">
        <v>75</v>
      </c>
      <c r="B1712" s="82"/>
      <c r="C1712" s="82"/>
      <c r="D1712" s="82"/>
      <c r="E1712" s="82"/>
      <c r="F1712" s="82"/>
      <c r="G1712" s="82"/>
      <c r="H1712" s="82"/>
      <c r="I1712" s="82"/>
      <c r="J1712" s="82"/>
      <c r="K1712" s="82"/>
      <c r="L1712" s="82"/>
      <c r="M1712" s="82"/>
      <c r="N1712" s="82"/>
      <c r="O1712" s="82"/>
      <c r="P1712" s="82"/>
      <c r="Q1712" s="82"/>
      <c r="R1712" s="82"/>
      <c r="T1712" s="82"/>
      <c r="V1712" s="82"/>
      <c r="W1712" s="82"/>
      <c r="X1712" s="82"/>
      <c r="Y1712" s="82"/>
      <c r="Z1712" s="82"/>
      <c r="AA1712" s="82"/>
      <c r="AB1712" s="93" t="s">
        <v>76</v>
      </c>
    </row>
    <row r="1713" spans="1:30" ht="15" customHeight="1" x14ac:dyDescent="0.2">
      <c r="A1713" s="92"/>
      <c r="B1713" s="82"/>
      <c r="C1713" s="82"/>
      <c r="D1713" s="82"/>
      <c r="E1713" s="82"/>
      <c r="F1713" s="82"/>
      <c r="G1713" s="82"/>
      <c r="H1713" s="82"/>
      <c r="I1713" s="82"/>
      <c r="J1713" s="82"/>
      <c r="K1713" s="82"/>
      <c r="L1713" s="82"/>
      <c r="M1713" s="82"/>
      <c r="N1713" s="82"/>
      <c r="O1713" s="82"/>
      <c r="P1713" s="82"/>
      <c r="Q1713" s="82"/>
      <c r="R1713" s="82"/>
      <c r="S1713" s="92"/>
      <c r="T1713" s="82"/>
      <c r="V1713" s="82"/>
      <c r="W1713" s="82"/>
      <c r="X1713" s="82"/>
      <c r="Y1713" s="82"/>
      <c r="Z1713" s="82"/>
      <c r="AA1713" s="82"/>
      <c r="AB1713" s="82"/>
      <c r="AC1713" s="82"/>
      <c r="AD1713" s="82"/>
    </row>
    <row r="1714" spans="1:30" ht="15" customHeight="1" x14ac:dyDescent="0.2">
      <c r="A1714" s="203" t="s">
        <v>145</v>
      </c>
      <c r="B1714" s="203"/>
      <c r="C1714" s="203"/>
      <c r="D1714" s="203"/>
      <c r="E1714" s="203"/>
      <c r="F1714" s="187" t="str">
        <f>IF(Gesamtübersicht!$B$8="","",Gesamtübersicht!$B$8)</f>
        <v/>
      </c>
      <c r="G1714" s="187"/>
      <c r="H1714" s="187"/>
      <c r="I1714" s="187"/>
      <c r="J1714" s="187"/>
      <c r="K1714" s="187"/>
      <c r="L1714" s="187"/>
      <c r="M1714" s="187"/>
      <c r="N1714" s="187"/>
      <c r="O1714" s="187"/>
      <c r="P1714" s="187"/>
      <c r="Q1714" s="187"/>
      <c r="R1714" s="187"/>
      <c r="S1714" s="187"/>
      <c r="T1714" s="187"/>
      <c r="U1714" s="187"/>
      <c r="V1714" s="187"/>
      <c r="W1714" s="187"/>
      <c r="X1714" s="187"/>
      <c r="Y1714" s="187"/>
      <c r="Z1714" s="187"/>
      <c r="AA1714" s="187"/>
      <c r="AB1714" s="187"/>
    </row>
    <row r="1715" spans="1:30" ht="15" customHeight="1" x14ac:dyDescent="0.2">
      <c r="A1715" s="203" t="s">
        <v>142</v>
      </c>
      <c r="B1715" s="203"/>
      <c r="C1715" s="203"/>
      <c r="D1715" s="203"/>
      <c r="E1715" s="203"/>
      <c r="F1715" s="186" t="str">
        <f>IF(Gesamtübersicht!$B$9="","",Gesamtübersicht!$B$9)</f>
        <v/>
      </c>
      <c r="G1715" s="186"/>
      <c r="H1715" s="186"/>
      <c r="I1715" s="186"/>
      <c r="J1715" s="186"/>
      <c r="K1715" s="186"/>
      <c r="L1715" s="186"/>
      <c r="M1715" s="186"/>
      <c r="N1715" s="186"/>
      <c r="O1715" s="186"/>
      <c r="P1715" s="186"/>
      <c r="Q1715" s="186"/>
      <c r="R1715" s="186"/>
      <c r="S1715" s="186"/>
      <c r="T1715" s="186"/>
      <c r="U1715" s="186"/>
      <c r="V1715" s="186"/>
      <c r="W1715" s="186"/>
      <c r="X1715" s="186"/>
      <c r="Y1715" s="186"/>
      <c r="Z1715" s="186"/>
      <c r="AA1715" s="186"/>
      <c r="AB1715" s="186"/>
    </row>
    <row r="1716" spans="1:30" ht="15" customHeight="1" x14ac:dyDescent="0.2">
      <c r="A1716" s="83"/>
      <c r="B1716" s="83"/>
      <c r="C1716" s="83"/>
      <c r="D1716" s="83"/>
      <c r="E1716" s="83"/>
      <c r="F1716" s="96"/>
      <c r="G1716" s="96"/>
      <c r="H1716" s="96"/>
      <c r="I1716" s="96"/>
      <c r="J1716" s="96"/>
      <c r="K1716" s="96"/>
      <c r="L1716" s="96"/>
      <c r="M1716" s="96"/>
      <c r="N1716" s="96"/>
      <c r="O1716" s="96"/>
      <c r="P1716" s="96"/>
      <c r="Q1716" s="96"/>
      <c r="R1716" s="96"/>
      <c r="S1716" s="96"/>
      <c r="T1716" s="96"/>
      <c r="U1716" s="96"/>
      <c r="V1716" s="96"/>
      <c r="W1716" s="96"/>
      <c r="X1716" s="96"/>
      <c r="Y1716" s="96"/>
      <c r="Z1716" s="96"/>
      <c r="AA1716" s="96"/>
      <c r="AB1716" s="96"/>
    </row>
    <row r="1717" spans="1:30" ht="18" customHeight="1" x14ac:dyDescent="0.2">
      <c r="A1717" s="97" t="s">
        <v>135</v>
      </c>
    </row>
    <row r="1718" spans="1:30" ht="18" customHeight="1" x14ac:dyDescent="0.2">
      <c r="A1718" s="217" t="s">
        <v>1</v>
      </c>
      <c r="B1718" s="217"/>
      <c r="C1718" s="217"/>
      <c r="D1718" s="217"/>
      <c r="E1718" s="217"/>
      <c r="F1718" s="217"/>
      <c r="G1718" s="217"/>
      <c r="H1718" s="217"/>
      <c r="I1718" s="217"/>
      <c r="J1718" s="217"/>
      <c r="K1718" s="217"/>
      <c r="L1718" s="217"/>
      <c r="M1718" s="217"/>
      <c r="N1718" s="217"/>
      <c r="O1718" s="217"/>
      <c r="P1718" s="217"/>
      <c r="Q1718" s="217"/>
      <c r="R1718" s="217"/>
      <c r="S1718" s="217"/>
      <c r="T1718" s="217"/>
      <c r="U1718" s="217"/>
      <c r="V1718" s="217"/>
      <c r="W1718" s="217"/>
      <c r="X1718" s="217"/>
      <c r="Y1718" s="217"/>
      <c r="Z1718" s="217"/>
      <c r="AA1718" s="217"/>
      <c r="AB1718" s="217"/>
    </row>
    <row r="1720" spans="1:30" ht="18" customHeight="1" x14ac:dyDescent="0.2">
      <c r="A1720" s="67"/>
      <c r="B1720" s="213" t="s">
        <v>11</v>
      </c>
      <c r="C1720" s="213"/>
      <c r="D1720" s="213"/>
      <c r="E1720" s="213"/>
      <c r="F1720" s="213"/>
      <c r="G1720" s="213"/>
      <c r="H1720" s="213"/>
      <c r="I1720" s="213"/>
      <c r="J1720" s="213"/>
      <c r="K1720" s="213"/>
      <c r="L1720" s="213"/>
      <c r="M1720" s="218"/>
      <c r="N1720" s="218"/>
      <c r="O1720" s="218"/>
      <c r="P1720" s="218"/>
      <c r="Q1720" s="218"/>
      <c r="R1720" s="218"/>
      <c r="S1720" s="218"/>
      <c r="T1720" s="218"/>
      <c r="U1720" s="218"/>
      <c r="V1720" s="218"/>
      <c r="W1720" s="218"/>
      <c r="X1720" s="218"/>
      <c r="Y1720" s="67"/>
      <c r="Z1720" s="67"/>
      <c r="AA1720" s="67"/>
      <c r="AB1720" s="67"/>
    </row>
    <row r="1721" spans="1:30" ht="18" customHeight="1" x14ac:dyDescent="0.2">
      <c r="A1721" s="67"/>
      <c r="B1721" s="224" t="s">
        <v>44</v>
      </c>
      <c r="C1721" s="224"/>
      <c r="D1721" s="224"/>
      <c r="E1721" s="224"/>
      <c r="F1721" s="224"/>
      <c r="G1721" s="224"/>
      <c r="H1721" s="224"/>
      <c r="I1721" s="224"/>
      <c r="J1721" s="224"/>
      <c r="K1721" s="224"/>
      <c r="L1721" s="224"/>
      <c r="M1721" s="3"/>
      <c r="N1721" s="74"/>
      <c r="O1721" s="74"/>
      <c r="P1721" s="74"/>
      <c r="Q1721" s="74"/>
      <c r="R1721" s="74"/>
      <c r="S1721" s="74"/>
      <c r="T1721" s="74"/>
      <c r="U1721" s="74"/>
      <c r="V1721" s="74"/>
      <c r="W1721" s="74"/>
      <c r="X1721" s="74"/>
      <c r="Y1721" s="67"/>
      <c r="Z1721" s="67"/>
      <c r="AA1721" s="67"/>
      <c r="AB1721" s="67"/>
    </row>
    <row r="1723" spans="1:30" ht="18" customHeight="1" x14ac:dyDescent="0.2">
      <c r="A1723" s="217" t="s">
        <v>46</v>
      </c>
      <c r="B1723" s="217"/>
      <c r="C1723" s="217"/>
      <c r="D1723" s="217"/>
      <c r="E1723" s="217"/>
      <c r="F1723" s="217"/>
      <c r="G1723" s="217"/>
      <c r="H1723" s="217"/>
      <c r="I1723" s="217"/>
      <c r="J1723" s="217"/>
      <c r="K1723" s="217"/>
      <c r="L1723" s="217"/>
      <c r="M1723" s="217"/>
      <c r="N1723" s="217"/>
      <c r="O1723" s="217"/>
      <c r="P1723" s="217"/>
      <c r="Q1723" s="217"/>
      <c r="R1723" s="217"/>
      <c r="S1723" s="217"/>
      <c r="T1723" s="217"/>
      <c r="U1723" s="217"/>
      <c r="V1723" s="217"/>
      <c r="W1723" s="217"/>
      <c r="X1723" s="217"/>
      <c r="Y1723" s="217"/>
      <c r="Z1723" s="217"/>
      <c r="AA1723" s="217"/>
      <c r="AB1723" s="217"/>
    </row>
    <row r="1724" spans="1:30" ht="18" customHeight="1" x14ac:dyDescent="0.2">
      <c r="B1724" s="75"/>
      <c r="C1724" s="75"/>
      <c r="D1724" s="75"/>
      <c r="E1724" s="75"/>
      <c r="F1724" s="75"/>
      <c r="G1724" s="75"/>
      <c r="H1724" s="75"/>
      <c r="I1724" s="75"/>
      <c r="J1724" s="75"/>
      <c r="K1724" s="75"/>
    </row>
    <row r="1725" spans="1:30" ht="18" customHeight="1" x14ac:dyDescent="0.2">
      <c r="A1725" s="67"/>
      <c r="B1725" s="213" t="s">
        <v>9</v>
      </c>
      <c r="C1725" s="213"/>
      <c r="D1725" s="213"/>
      <c r="E1725" s="213"/>
      <c r="F1725" s="213"/>
      <c r="G1725" s="213"/>
      <c r="H1725" s="213"/>
      <c r="I1725" s="213"/>
      <c r="J1725" s="213"/>
      <c r="K1725" s="213"/>
      <c r="L1725" s="213"/>
      <c r="M1725" s="214"/>
      <c r="N1725" s="214"/>
      <c r="O1725" s="214"/>
      <c r="P1725" s="214"/>
      <c r="Q1725" s="214"/>
      <c r="R1725" s="214"/>
      <c r="S1725" s="214"/>
      <c r="T1725" s="214"/>
      <c r="U1725" s="214"/>
      <c r="V1725" s="214"/>
      <c r="W1725" s="214"/>
      <c r="X1725" s="214"/>
      <c r="Y1725" s="67"/>
      <c r="Z1725" s="67"/>
      <c r="AA1725" s="67"/>
      <c r="AB1725" s="67"/>
    </row>
    <row r="1726" spans="1:30" ht="18" customHeight="1" x14ac:dyDescent="0.2">
      <c r="A1726" s="67"/>
      <c r="B1726" s="215" t="s">
        <v>52</v>
      </c>
      <c r="C1726" s="215"/>
      <c r="D1726" s="215"/>
      <c r="E1726" s="215"/>
      <c r="F1726" s="215"/>
      <c r="G1726" s="215"/>
      <c r="H1726" s="215"/>
      <c r="I1726" s="215"/>
      <c r="J1726" s="215"/>
      <c r="K1726" s="215"/>
      <c r="L1726" s="215"/>
      <c r="M1726" s="207"/>
      <c r="N1726" s="207"/>
      <c r="O1726" s="207"/>
      <c r="P1726" s="207"/>
      <c r="Q1726" s="207"/>
      <c r="R1726" s="207"/>
      <c r="S1726" s="207"/>
      <c r="T1726" s="207"/>
      <c r="U1726" s="207"/>
      <c r="V1726" s="207"/>
      <c r="W1726" s="207"/>
      <c r="X1726" s="207"/>
      <c r="Y1726" s="67"/>
      <c r="Z1726" s="67"/>
      <c r="AA1726" s="67"/>
      <c r="AB1726" s="67"/>
    </row>
    <row r="1727" spans="1:30" ht="18" customHeight="1" x14ac:dyDescent="0.2">
      <c r="A1727" s="67"/>
      <c r="B1727" s="215" t="s">
        <v>53</v>
      </c>
      <c r="C1727" s="215"/>
      <c r="D1727" s="215"/>
      <c r="E1727" s="215"/>
      <c r="F1727" s="215"/>
      <c r="G1727" s="215"/>
      <c r="H1727" s="215"/>
      <c r="I1727" s="215"/>
      <c r="J1727" s="215"/>
      <c r="K1727" s="215"/>
      <c r="L1727" s="215"/>
      <c r="M1727" s="207"/>
      <c r="N1727" s="207"/>
      <c r="O1727" s="207"/>
      <c r="P1727" s="207"/>
      <c r="Q1727" s="207"/>
      <c r="R1727" s="207"/>
      <c r="S1727" s="207"/>
      <c r="T1727" s="207"/>
      <c r="U1727" s="207"/>
      <c r="V1727" s="207"/>
      <c r="W1727" s="207"/>
      <c r="X1727" s="207"/>
      <c r="Y1727" s="67"/>
      <c r="Z1727" s="67"/>
      <c r="AA1727" s="67"/>
      <c r="AB1727" s="67"/>
    </row>
    <row r="1728" spans="1:30" ht="18" customHeight="1" x14ac:dyDescent="0.2">
      <c r="A1728" s="67"/>
      <c r="B1728" s="213" t="s">
        <v>38</v>
      </c>
      <c r="C1728" s="213"/>
      <c r="D1728" s="213"/>
      <c r="E1728" s="213"/>
      <c r="F1728" s="213"/>
      <c r="G1728" s="213"/>
      <c r="H1728" s="213"/>
      <c r="I1728" s="213"/>
      <c r="J1728" s="213"/>
      <c r="K1728" s="213"/>
      <c r="L1728" s="213"/>
      <c r="M1728" s="216"/>
      <c r="N1728" s="216"/>
      <c r="O1728" s="216"/>
      <c r="P1728" s="216"/>
      <c r="Q1728" s="216"/>
      <c r="R1728" s="216"/>
      <c r="S1728" s="216"/>
      <c r="T1728" s="216"/>
      <c r="U1728" s="216"/>
      <c r="V1728" s="216"/>
      <c r="W1728" s="216"/>
      <c r="X1728" s="216"/>
      <c r="Y1728" s="67"/>
      <c r="Z1728" s="67"/>
      <c r="AA1728" s="67"/>
      <c r="AB1728" s="67"/>
    </row>
    <row r="1729" spans="1:28" ht="18" customHeight="1" x14ac:dyDescent="0.2">
      <c r="B1729" s="76"/>
      <c r="C1729" s="76"/>
      <c r="D1729" s="76"/>
      <c r="E1729" s="76"/>
      <c r="F1729" s="76"/>
      <c r="G1729" s="76"/>
      <c r="H1729" s="76"/>
      <c r="I1729" s="76"/>
      <c r="J1729" s="76"/>
      <c r="K1729" s="76"/>
      <c r="L1729" s="76"/>
      <c r="M1729" s="77"/>
      <c r="N1729" s="77"/>
      <c r="O1729" s="77"/>
      <c r="P1729" s="77"/>
      <c r="Q1729" s="77"/>
      <c r="R1729" s="77"/>
      <c r="S1729" s="77"/>
      <c r="T1729" s="77"/>
      <c r="U1729" s="77"/>
      <c r="V1729" s="77"/>
      <c r="W1729" s="77"/>
      <c r="X1729" s="77"/>
    </row>
    <row r="1730" spans="1:28" ht="18" customHeight="1" x14ac:dyDescent="0.2">
      <c r="A1730" s="217" t="s">
        <v>10</v>
      </c>
      <c r="B1730" s="217"/>
      <c r="C1730" s="217"/>
      <c r="D1730" s="217"/>
      <c r="E1730" s="217"/>
      <c r="F1730" s="217"/>
      <c r="G1730" s="217"/>
      <c r="H1730" s="217"/>
      <c r="I1730" s="217"/>
      <c r="J1730" s="217"/>
      <c r="K1730" s="217"/>
      <c r="L1730" s="217"/>
      <c r="M1730" s="217"/>
      <c r="N1730" s="217"/>
      <c r="O1730" s="217"/>
      <c r="P1730" s="217"/>
      <c r="Q1730" s="217"/>
      <c r="R1730" s="217"/>
      <c r="S1730" s="217"/>
      <c r="T1730" s="217"/>
      <c r="U1730" s="217"/>
      <c r="V1730" s="217"/>
      <c r="W1730" s="217"/>
      <c r="X1730" s="217"/>
      <c r="Y1730" s="217"/>
      <c r="Z1730" s="217"/>
      <c r="AA1730" s="217"/>
      <c r="AB1730" s="217"/>
    </row>
    <row r="1731" spans="1:28" ht="18" customHeight="1" x14ac:dyDescent="0.2">
      <c r="B1731" s="75"/>
      <c r="C1731" s="75"/>
      <c r="D1731" s="75"/>
      <c r="E1731" s="75"/>
      <c r="F1731" s="75"/>
      <c r="G1731" s="75"/>
      <c r="H1731" s="75"/>
      <c r="I1731" s="75"/>
      <c r="K1731" s="75"/>
    </row>
    <row r="1732" spans="1:28" ht="18" customHeight="1" x14ac:dyDescent="0.2">
      <c r="A1732" s="78"/>
      <c r="B1732" s="215" t="s">
        <v>114</v>
      </c>
      <c r="C1732" s="213"/>
      <c r="D1732" s="213"/>
      <c r="E1732" s="213"/>
      <c r="F1732" s="213"/>
      <c r="G1732" s="213"/>
      <c r="H1732" s="213"/>
      <c r="I1732" s="213"/>
      <c r="J1732" s="213"/>
      <c r="K1732" s="213"/>
      <c r="L1732" s="213"/>
      <c r="M1732" s="218"/>
      <c r="N1732" s="219"/>
      <c r="O1732" s="219"/>
      <c r="P1732" s="219"/>
      <c r="Q1732" s="219"/>
      <c r="R1732" s="219"/>
      <c r="S1732" s="219"/>
      <c r="T1732" s="219"/>
      <c r="U1732" s="219"/>
      <c r="V1732" s="219"/>
      <c r="W1732" s="219"/>
      <c r="X1732" s="219"/>
      <c r="Y1732" s="78"/>
      <c r="Z1732" s="78"/>
      <c r="AA1732" s="78"/>
      <c r="AB1732" s="78"/>
    </row>
    <row r="1733" spans="1:28" ht="18" customHeight="1" x14ac:dyDescent="0.2">
      <c r="A1733" s="78"/>
      <c r="B1733" s="215" t="s">
        <v>112</v>
      </c>
      <c r="C1733" s="213"/>
      <c r="D1733" s="213"/>
      <c r="E1733" s="213"/>
      <c r="F1733" s="213"/>
      <c r="G1733" s="213"/>
      <c r="H1733" s="213"/>
      <c r="I1733" s="213"/>
      <c r="J1733" s="213"/>
      <c r="K1733" s="213"/>
      <c r="L1733" s="213"/>
      <c r="M1733" s="220"/>
      <c r="N1733" s="220"/>
      <c r="O1733" s="220"/>
      <c r="P1733" s="220"/>
      <c r="Q1733" s="220"/>
      <c r="R1733" s="220"/>
      <c r="S1733" s="220"/>
      <c r="T1733" s="220"/>
      <c r="U1733" s="220"/>
      <c r="V1733" s="220"/>
      <c r="W1733" s="220"/>
      <c r="X1733" s="220"/>
      <c r="Y1733" s="78"/>
      <c r="Z1733" s="78"/>
      <c r="AA1733" s="78"/>
      <c r="AB1733" s="78"/>
    </row>
    <row r="1734" spans="1:28" ht="18" customHeight="1" x14ac:dyDescent="0.2">
      <c r="A1734" s="78"/>
      <c r="B1734" s="215" t="s">
        <v>77</v>
      </c>
      <c r="C1734" s="213"/>
      <c r="D1734" s="213"/>
      <c r="E1734" s="213"/>
      <c r="F1734" s="213"/>
      <c r="G1734" s="213"/>
      <c r="H1734" s="213"/>
      <c r="I1734" s="213"/>
      <c r="J1734" s="213"/>
      <c r="K1734" s="213"/>
      <c r="L1734" s="213"/>
      <c r="M1734" s="221"/>
      <c r="N1734" s="221"/>
      <c r="O1734" s="221"/>
      <c r="P1734" s="221"/>
      <c r="Q1734" s="221"/>
      <c r="R1734" s="221"/>
      <c r="S1734" s="221"/>
      <c r="T1734" s="221"/>
      <c r="U1734" s="221"/>
      <c r="V1734" s="221"/>
      <c r="W1734" s="221"/>
      <c r="X1734" s="221"/>
      <c r="Y1734" s="78"/>
      <c r="Z1734" s="78"/>
      <c r="AA1734" s="78"/>
      <c r="AB1734" s="78"/>
    </row>
    <row r="1735" spans="1:28" ht="18" customHeight="1" x14ac:dyDescent="0.2">
      <c r="A1735" s="78"/>
      <c r="B1735" s="215" t="s">
        <v>113</v>
      </c>
      <c r="C1735" s="213"/>
      <c r="D1735" s="213"/>
      <c r="E1735" s="213"/>
      <c r="F1735" s="213"/>
      <c r="G1735" s="213"/>
      <c r="H1735" s="213"/>
      <c r="I1735" s="213"/>
      <c r="J1735" s="213"/>
      <c r="K1735" s="213"/>
      <c r="L1735" s="213"/>
      <c r="M1735" s="222"/>
      <c r="N1735" s="222"/>
      <c r="O1735" s="222"/>
      <c r="P1735" s="222"/>
      <c r="Q1735" s="222"/>
      <c r="R1735" s="223" t="s">
        <v>8</v>
      </c>
      <c r="S1735" s="223"/>
      <c r="T1735" s="222"/>
      <c r="U1735" s="222"/>
      <c r="V1735" s="222"/>
      <c r="W1735" s="222"/>
      <c r="X1735" s="222"/>
      <c r="Y1735" s="78"/>
      <c r="Z1735" s="78"/>
      <c r="AA1735" s="78"/>
      <c r="AB1735" s="78"/>
    </row>
    <row r="1736" spans="1:28" ht="18" customHeight="1" x14ac:dyDescent="0.2">
      <c r="A1736" s="78"/>
      <c r="B1736" s="79"/>
      <c r="C1736" s="79"/>
      <c r="D1736" s="79"/>
      <c r="E1736" s="79"/>
      <c r="F1736" s="79"/>
      <c r="G1736" s="79"/>
      <c r="H1736" s="79"/>
      <c r="I1736" s="79"/>
      <c r="J1736" s="79"/>
      <c r="K1736" s="79"/>
      <c r="L1736" s="79"/>
      <c r="M1736" s="80"/>
      <c r="N1736" s="80"/>
      <c r="O1736" s="80"/>
      <c r="P1736" s="80"/>
      <c r="Q1736" s="80"/>
      <c r="R1736" s="81"/>
      <c r="S1736" s="81"/>
      <c r="T1736" s="80"/>
      <c r="U1736" s="80"/>
      <c r="V1736" s="80"/>
      <c r="W1736" s="80"/>
      <c r="X1736" s="80"/>
      <c r="Y1736" s="78"/>
      <c r="Z1736" s="78"/>
      <c r="AA1736" s="78"/>
      <c r="AB1736" s="78"/>
    </row>
    <row r="1737" spans="1:28" ht="18" customHeight="1" x14ac:dyDescent="0.2">
      <c r="A1737" s="82" t="s">
        <v>125</v>
      </c>
      <c r="B1737" s="79"/>
      <c r="C1737" s="79"/>
      <c r="D1737" s="79"/>
      <c r="E1737" s="79"/>
      <c r="F1737" s="79"/>
      <c r="G1737" s="79"/>
      <c r="H1737" s="79"/>
      <c r="I1737" s="79"/>
      <c r="J1737" s="79"/>
      <c r="K1737" s="79"/>
      <c r="L1737" s="79"/>
      <c r="M1737" s="78"/>
      <c r="N1737" s="78"/>
      <c r="O1737" s="80"/>
      <c r="P1737" s="80"/>
      <c r="Q1737" s="80"/>
      <c r="R1737" s="81"/>
      <c r="S1737" s="81"/>
      <c r="T1737" s="80"/>
      <c r="U1737" s="80"/>
      <c r="V1737" s="80"/>
      <c r="W1737" s="80"/>
      <c r="X1737" s="80"/>
      <c r="Y1737" s="78"/>
      <c r="Z1737" s="78"/>
      <c r="AA1737" s="78"/>
      <c r="AB1737" s="78"/>
    </row>
    <row r="1738" spans="1:28" ht="18" customHeight="1" x14ac:dyDescent="0.2">
      <c r="A1738" s="82" t="s">
        <v>126</v>
      </c>
      <c r="B1738" s="67"/>
      <c r="C1738" s="67"/>
      <c r="D1738" s="67"/>
      <c r="E1738" s="83"/>
      <c r="F1738" s="68"/>
      <c r="G1738" s="68"/>
      <c r="H1738" s="68"/>
      <c r="I1738" s="68"/>
      <c r="J1738" s="68"/>
      <c r="K1738" s="68"/>
      <c r="L1738" s="68"/>
      <c r="M1738" s="68"/>
      <c r="N1738" s="68"/>
      <c r="O1738" s="68"/>
      <c r="P1738" s="68"/>
      <c r="Q1738" s="68"/>
      <c r="R1738" s="68"/>
      <c r="S1738" s="68"/>
      <c r="T1738" s="68"/>
      <c r="U1738" s="68"/>
      <c r="V1738" s="68"/>
      <c r="W1738" s="68"/>
      <c r="X1738" s="68"/>
      <c r="Y1738" s="68"/>
      <c r="Z1738" s="68"/>
      <c r="AA1738" s="68"/>
      <c r="AB1738" s="68"/>
    </row>
    <row r="1739" spans="1:28" ht="18" customHeight="1" x14ac:dyDescent="0.2">
      <c r="A1739" s="67"/>
      <c r="B1739" s="67"/>
      <c r="C1739" s="67"/>
      <c r="D1739" s="67"/>
      <c r="E1739" s="83"/>
      <c r="F1739" s="68"/>
      <c r="G1739" s="68"/>
      <c r="H1739" s="68"/>
      <c r="I1739" s="68"/>
      <c r="J1739" s="68"/>
      <c r="K1739" s="68"/>
      <c r="L1739" s="68"/>
      <c r="M1739" s="68"/>
      <c r="N1739" s="68"/>
      <c r="O1739" s="68"/>
      <c r="P1739" s="68"/>
      <c r="Q1739" s="68"/>
      <c r="R1739" s="68"/>
      <c r="S1739" s="68"/>
      <c r="T1739" s="68"/>
      <c r="U1739" s="68"/>
      <c r="V1739" s="68"/>
      <c r="W1739" s="68"/>
      <c r="X1739" s="68"/>
      <c r="Y1739" s="68"/>
      <c r="Z1739" s="68"/>
      <c r="AA1739" s="68"/>
      <c r="AB1739" s="68"/>
    </row>
    <row r="1740" spans="1:28" ht="18" customHeight="1" x14ac:dyDescent="0.2">
      <c r="A1740" s="211" t="s">
        <v>47</v>
      </c>
      <c r="B1740" s="211"/>
      <c r="C1740" s="211"/>
      <c r="D1740" s="211"/>
      <c r="E1740" s="211"/>
      <c r="F1740" s="211"/>
      <c r="G1740" s="211"/>
      <c r="H1740" s="211"/>
      <c r="I1740" s="211"/>
      <c r="J1740" s="211"/>
      <c r="K1740" s="211"/>
      <c r="L1740" s="211"/>
      <c r="M1740" s="211"/>
      <c r="N1740" s="211"/>
      <c r="O1740" s="211"/>
      <c r="P1740" s="211"/>
      <c r="Q1740" s="211"/>
      <c r="R1740" s="211"/>
      <c r="S1740" s="211"/>
      <c r="T1740" s="211"/>
      <c r="U1740" s="211"/>
      <c r="V1740" s="211"/>
      <c r="W1740" s="211"/>
      <c r="X1740" s="211"/>
      <c r="Y1740" s="211"/>
      <c r="Z1740" s="211"/>
      <c r="AA1740" s="211"/>
      <c r="AB1740" s="211"/>
    </row>
    <row r="1742" spans="1:28" ht="18" customHeight="1" x14ac:dyDescent="0.2">
      <c r="A1742" s="212">
        <f>Finanzierungsplan!$I$48</f>
        <v>2026</v>
      </c>
      <c r="B1742" s="208"/>
    </row>
    <row r="1743" spans="1:28" ht="18" customHeight="1" x14ac:dyDescent="0.2">
      <c r="A1743" s="209" t="s">
        <v>48</v>
      </c>
      <c r="B1743" s="209"/>
      <c r="C1743" s="209"/>
      <c r="D1743" s="209"/>
      <c r="E1743" s="209"/>
      <c r="F1743" s="210" t="s">
        <v>81</v>
      </c>
      <c r="G1743" s="210"/>
      <c r="H1743" s="210"/>
      <c r="I1743" s="210"/>
      <c r="J1743" s="210"/>
      <c r="K1743" s="210" t="s">
        <v>69</v>
      </c>
      <c r="L1743" s="210"/>
      <c r="M1743" s="210"/>
      <c r="N1743" s="210"/>
      <c r="O1743" s="210"/>
      <c r="P1743" s="210"/>
      <c r="Q1743" s="210"/>
      <c r="R1743" s="210"/>
      <c r="S1743" s="210" t="s">
        <v>70</v>
      </c>
      <c r="T1743" s="210"/>
      <c r="U1743" s="210"/>
      <c r="V1743" s="210"/>
      <c r="W1743" s="210"/>
      <c r="X1743" s="210" t="s">
        <v>115</v>
      </c>
      <c r="Y1743" s="210"/>
      <c r="Z1743" s="210"/>
      <c r="AA1743" s="210"/>
      <c r="AB1743" s="210"/>
    </row>
    <row r="1744" spans="1:28" ht="18" customHeight="1" x14ac:dyDescent="0.2">
      <c r="A1744" s="209"/>
      <c r="B1744" s="209"/>
      <c r="C1744" s="209"/>
      <c r="D1744" s="209"/>
      <c r="E1744" s="209"/>
      <c r="F1744" s="210"/>
      <c r="G1744" s="210"/>
      <c r="H1744" s="210"/>
      <c r="I1744" s="210"/>
      <c r="J1744" s="210"/>
      <c r="K1744" s="210"/>
      <c r="L1744" s="210"/>
      <c r="M1744" s="210"/>
      <c r="N1744" s="210"/>
      <c r="O1744" s="210"/>
      <c r="P1744" s="210"/>
      <c r="Q1744" s="210"/>
      <c r="R1744" s="210"/>
      <c r="S1744" s="210"/>
      <c r="T1744" s="210"/>
      <c r="U1744" s="210"/>
      <c r="V1744" s="210"/>
      <c r="W1744" s="210"/>
      <c r="X1744" s="210"/>
      <c r="Y1744" s="210"/>
      <c r="Z1744" s="210"/>
      <c r="AA1744" s="210"/>
      <c r="AB1744" s="210"/>
    </row>
    <row r="1745" spans="1:28" ht="18" customHeight="1" x14ac:dyDescent="0.2">
      <c r="A1745" s="206" t="s">
        <v>54</v>
      </c>
      <c r="B1745" s="206"/>
      <c r="C1745" s="206"/>
      <c r="D1745" s="206"/>
      <c r="E1745" s="206"/>
      <c r="F1745" s="207"/>
      <c r="G1745" s="207"/>
      <c r="H1745" s="207"/>
      <c r="I1745" s="207"/>
      <c r="J1745" s="207"/>
      <c r="K1745" s="207"/>
      <c r="L1745" s="207"/>
      <c r="M1745" s="207"/>
      <c r="N1745" s="207"/>
      <c r="O1745" s="207"/>
      <c r="P1745" s="207"/>
      <c r="Q1745" s="207"/>
      <c r="R1745" s="207"/>
      <c r="S1745" s="207"/>
      <c r="T1745" s="207"/>
      <c r="U1745" s="207"/>
      <c r="V1745" s="207"/>
      <c r="W1745" s="207"/>
      <c r="X1745" s="204" t="str">
        <f>IF(OR($M$1733="",$M$1725="",SUM(F1745:W1745)=0),"",IFERROR(ROUND((F1745+K1745+S1745)*$M$1733/$M$1725,2),""))</f>
        <v/>
      </c>
      <c r="Y1745" s="204"/>
      <c r="Z1745" s="204"/>
      <c r="AA1745" s="204"/>
      <c r="AB1745" s="204"/>
    </row>
    <row r="1746" spans="1:28" ht="18" customHeight="1" x14ac:dyDescent="0.2">
      <c r="A1746" s="206" t="s">
        <v>55</v>
      </c>
      <c r="B1746" s="206"/>
      <c r="C1746" s="206"/>
      <c r="D1746" s="206"/>
      <c r="E1746" s="206"/>
      <c r="F1746" s="207"/>
      <c r="G1746" s="207"/>
      <c r="H1746" s="207"/>
      <c r="I1746" s="207"/>
      <c r="J1746" s="207"/>
      <c r="K1746" s="207"/>
      <c r="L1746" s="207"/>
      <c r="M1746" s="207"/>
      <c r="N1746" s="207"/>
      <c r="O1746" s="207"/>
      <c r="P1746" s="207"/>
      <c r="Q1746" s="207"/>
      <c r="R1746" s="207"/>
      <c r="S1746" s="207"/>
      <c r="T1746" s="207"/>
      <c r="U1746" s="207"/>
      <c r="V1746" s="207"/>
      <c r="W1746" s="207"/>
      <c r="X1746" s="204" t="str">
        <f t="shared" ref="X1746:X1756" si="55">IF(OR($M$1733="",$M$1725="",SUM(F1746:W1746)=0),"",IFERROR(ROUND((F1746+K1746+S1746)*$M$1733/$M$1725,2),""))</f>
        <v/>
      </c>
      <c r="Y1746" s="204"/>
      <c r="Z1746" s="204"/>
      <c r="AA1746" s="204"/>
      <c r="AB1746" s="204"/>
    </row>
    <row r="1747" spans="1:28" ht="18" customHeight="1" x14ac:dyDescent="0.2">
      <c r="A1747" s="206" t="s">
        <v>56</v>
      </c>
      <c r="B1747" s="206"/>
      <c r="C1747" s="206"/>
      <c r="D1747" s="206"/>
      <c r="E1747" s="206"/>
      <c r="F1747" s="207"/>
      <c r="G1747" s="207"/>
      <c r="H1747" s="207"/>
      <c r="I1747" s="207"/>
      <c r="J1747" s="207"/>
      <c r="K1747" s="207"/>
      <c r="L1747" s="207"/>
      <c r="M1747" s="207"/>
      <c r="N1747" s="207"/>
      <c r="O1747" s="207"/>
      <c r="P1747" s="207"/>
      <c r="Q1747" s="207"/>
      <c r="R1747" s="207"/>
      <c r="S1747" s="207"/>
      <c r="T1747" s="207"/>
      <c r="U1747" s="207"/>
      <c r="V1747" s="207"/>
      <c r="W1747" s="207"/>
      <c r="X1747" s="204" t="str">
        <f t="shared" si="55"/>
        <v/>
      </c>
      <c r="Y1747" s="204"/>
      <c r="Z1747" s="204"/>
      <c r="AA1747" s="204"/>
      <c r="AB1747" s="204"/>
    </row>
    <row r="1748" spans="1:28" ht="18" customHeight="1" x14ac:dyDescent="0.2">
      <c r="A1748" s="206" t="s">
        <v>57</v>
      </c>
      <c r="B1748" s="206"/>
      <c r="C1748" s="206"/>
      <c r="D1748" s="206"/>
      <c r="E1748" s="206"/>
      <c r="F1748" s="207"/>
      <c r="G1748" s="207"/>
      <c r="H1748" s="207"/>
      <c r="I1748" s="207"/>
      <c r="J1748" s="207"/>
      <c r="K1748" s="207"/>
      <c r="L1748" s="207"/>
      <c r="M1748" s="207"/>
      <c r="N1748" s="207"/>
      <c r="O1748" s="207"/>
      <c r="P1748" s="207"/>
      <c r="Q1748" s="207"/>
      <c r="R1748" s="207"/>
      <c r="S1748" s="207"/>
      <c r="T1748" s="207"/>
      <c r="U1748" s="207"/>
      <c r="V1748" s="207"/>
      <c r="W1748" s="207"/>
      <c r="X1748" s="204" t="str">
        <f t="shared" si="55"/>
        <v/>
      </c>
      <c r="Y1748" s="204"/>
      <c r="Z1748" s="204"/>
      <c r="AA1748" s="204"/>
      <c r="AB1748" s="204"/>
    </row>
    <row r="1749" spans="1:28" ht="18" customHeight="1" x14ac:dyDescent="0.2">
      <c r="A1749" s="206" t="s">
        <v>58</v>
      </c>
      <c r="B1749" s="206"/>
      <c r="C1749" s="206"/>
      <c r="D1749" s="206"/>
      <c r="E1749" s="206"/>
      <c r="F1749" s="207"/>
      <c r="G1749" s="207"/>
      <c r="H1749" s="207"/>
      <c r="I1749" s="207"/>
      <c r="J1749" s="207"/>
      <c r="K1749" s="207"/>
      <c r="L1749" s="207"/>
      <c r="M1749" s="207"/>
      <c r="N1749" s="207"/>
      <c r="O1749" s="207"/>
      <c r="P1749" s="207"/>
      <c r="Q1749" s="207"/>
      <c r="R1749" s="207"/>
      <c r="S1749" s="207"/>
      <c r="T1749" s="207"/>
      <c r="U1749" s="207"/>
      <c r="V1749" s="207"/>
      <c r="W1749" s="207"/>
      <c r="X1749" s="204" t="str">
        <f t="shared" si="55"/>
        <v/>
      </c>
      <c r="Y1749" s="204"/>
      <c r="Z1749" s="204"/>
      <c r="AA1749" s="204"/>
      <c r="AB1749" s="204"/>
    </row>
    <row r="1750" spans="1:28" ht="18" customHeight="1" x14ac:dyDescent="0.2">
      <c r="A1750" s="206" t="s">
        <v>59</v>
      </c>
      <c r="B1750" s="206"/>
      <c r="C1750" s="206"/>
      <c r="D1750" s="206"/>
      <c r="E1750" s="206"/>
      <c r="F1750" s="207"/>
      <c r="G1750" s="207"/>
      <c r="H1750" s="207"/>
      <c r="I1750" s="207"/>
      <c r="J1750" s="207"/>
      <c r="K1750" s="207"/>
      <c r="L1750" s="207"/>
      <c r="M1750" s="207"/>
      <c r="N1750" s="207"/>
      <c r="O1750" s="207"/>
      <c r="P1750" s="207"/>
      <c r="Q1750" s="207"/>
      <c r="R1750" s="207"/>
      <c r="S1750" s="207"/>
      <c r="T1750" s="207"/>
      <c r="U1750" s="207"/>
      <c r="V1750" s="207"/>
      <c r="W1750" s="207"/>
      <c r="X1750" s="204" t="str">
        <f t="shared" si="55"/>
        <v/>
      </c>
      <c r="Y1750" s="204"/>
      <c r="Z1750" s="204"/>
      <c r="AA1750" s="204"/>
      <c r="AB1750" s="204"/>
    </row>
    <row r="1751" spans="1:28" ht="18" customHeight="1" x14ac:dyDescent="0.2">
      <c r="A1751" s="206" t="s">
        <v>60</v>
      </c>
      <c r="B1751" s="206"/>
      <c r="C1751" s="206"/>
      <c r="D1751" s="206"/>
      <c r="E1751" s="206"/>
      <c r="F1751" s="207"/>
      <c r="G1751" s="207"/>
      <c r="H1751" s="207"/>
      <c r="I1751" s="207"/>
      <c r="J1751" s="207"/>
      <c r="K1751" s="207"/>
      <c r="L1751" s="207"/>
      <c r="M1751" s="207"/>
      <c r="N1751" s="207"/>
      <c r="O1751" s="207"/>
      <c r="P1751" s="207"/>
      <c r="Q1751" s="207"/>
      <c r="R1751" s="207"/>
      <c r="S1751" s="207"/>
      <c r="T1751" s="207"/>
      <c r="U1751" s="207"/>
      <c r="V1751" s="207"/>
      <c r="W1751" s="207"/>
      <c r="X1751" s="204" t="str">
        <f t="shared" si="55"/>
        <v/>
      </c>
      <c r="Y1751" s="204"/>
      <c r="Z1751" s="204"/>
      <c r="AA1751" s="204"/>
      <c r="AB1751" s="204"/>
    </row>
    <row r="1752" spans="1:28" ht="18" customHeight="1" x14ac:dyDescent="0.2">
      <c r="A1752" s="206" t="s">
        <v>61</v>
      </c>
      <c r="B1752" s="206"/>
      <c r="C1752" s="206"/>
      <c r="D1752" s="206"/>
      <c r="E1752" s="206"/>
      <c r="F1752" s="207"/>
      <c r="G1752" s="207"/>
      <c r="H1752" s="207"/>
      <c r="I1752" s="207"/>
      <c r="J1752" s="207"/>
      <c r="K1752" s="207"/>
      <c r="L1752" s="207"/>
      <c r="M1752" s="207"/>
      <c r="N1752" s="207"/>
      <c r="O1752" s="207"/>
      <c r="P1752" s="207"/>
      <c r="Q1752" s="207"/>
      <c r="R1752" s="207"/>
      <c r="S1752" s="207"/>
      <c r="T1752" s="207"/>
      <c r="U1752" s="207"/>
      <c r="V1752" s="207"/>
      <c r="W1752" s="207"/>
      <c r="X1752" s="204" t="str">
        <f t="shared" si="55"/>
        <v/>
      </c>
      <c r="Y1752" s="204"/>
      <c r="Z1752" s="204"/>
      <c r="AA1752" s="204"/>
      <c r="AB1752" s="204"/>
    </row>
    <row r="1753" spans="1:28" ht="18" customHeight="1" x14ac:dyDescent="0.2">
      <c r="A1753" s="206" t="s">
        <v>62</v>
      </c>
      <c r="B1753" s="206"/>
      <c r="C1753" s="206"/>
      <c r="D1753" s="206"/>
      <c r="E1753" s="206"/>
      <c r="F1753" s="207"/>
      <c r="G1753" s="207"/>
      <c r="H1753" s="207"/>
      <c r="I1753" s="207"/>
      <c r="J1753" s="207"/>
      <c r="K1753" s="207"/>
      <c r="L1753" s="207"/>
      <c r="M1753" s="207"/>
      <c r="N1753" s="207"/>
      <c r="O1753" s="207"/>
      <c r="P1753" s="207"/>
      <c r="Q1753" s="207"/>
      <c r="R1753" s="207"/>
      <c r="S1753" s="207"/>
      <c r="T1753" s="207"/>
      <c r="U1753" s="207"/>
      <c r="V1753" s="207"/>
      <c r="W1753" s="207"/>
      <c r="X1753" s="204" t="str">
        <f t="shared" si="55"/>
        <v/>
      </c>
      <c r="Y1753" s="204"/>
      <c r="Z1753" s="204"/>
      <c r="AA1753" s="204"/>
      <c r="AB1753" s="204"/>
    </row>
    <row r="1754" spans="1:28" ht="18" customHeight="1" x14ac:dyDescent="0.2">
      <c r="A1754" s="206" t="s">
        <v>63</v>
      </c>
      <c r="B1754" s="206"/>
      <c r="C1754" s="206"/>
      <c r="D1754" s="206"/>
      <c r="E1754" s="206"/>
      <c r="F1754" s="207"/>
      <c r="G1754" s="207"/>
      <c r="H1754" s="207"/>
      <c r="I1754" s="207"/>
      <c r="J1754" s="207"/>
      <c r="K1754" s="207"/>
      <c r="L1754" s="207"/>
      <c r="M1754" s="207"/>
      <c r="N1754" s="207"/>
      <c r="O1754" s="207"/>
      <c r="P1754" s="207"/>
      <c r="Q1754" s="207"/>
      <c r="R1754" s="207"/>
      <c r="S1754" s="207"/>
      <c r="T1754" s="207"/>
      <c r="U1754" s="207"/>
      <c r="V1754" s="207"/>
      <c r="W1754" s="207"/>
      <c r="X1754" s="204" t="str">
        <f t="shared" si="55"/>
        <v/>
      </c>
      <c r="Y1754" s="204"/>
      <c r="Z1754" s="204"/>
      <c r="AA1754" s="204"/>
      <c r="AB1754" s="204"/>
    </row>
    <row r="1755" spans="1:28" ht="18" customHeight="1" x14ac:dyDescent="0.2">
      <c r="A1755" s="206" t="s">
        <v>64</v>
      </c>
      <c r="B1755" s="206"/>
      <c r="C1755" s="206"/>
      <c r="D1755" s="206"/>
      <c r="E1755" s="206"/>
      <c r="F1755" s="207"/>
      <c r="G1755" s="207"/>
      <c r="H1755" s="207"/>
      <c r="I1755" s="207"/>
      <c r="J1755" s="207"/>
      <c r="K1755" s="207"/>
      <c r="L1755" s="207"/>
      <c r="M1755" s="207"/>
      <c r="N1755" s="207"/>
      <c r="O1755" s="207"/>
      <c r="P1755" s="207"/>
      <c r="Q1755" s="207"/>
      <c r="R1755" s="207"/>
      <c r="S1755" s="207"/>
      <c r="T1755" s="207"/>
      <c r="U1755" s="207"/>
      <c r="V1755" s="207"/>
      <c r="W1755" s="207"/>
      <c r="X1755" s="204" t="str">
        <f t="shared" si="55"/>
        <v/>
      </c>
      <c r="Y1755" s="204"/>
      <c r="Z1755" s="204"/>
      <c r="AA1755" s="204"/>
      <c r="AB1755" s="204"/>
    </row>
    <row r="1756" spans="1:28" ht="18" customHeight="1" x14ac:dyDescent="0.2">
      <c r="A1756" s="206" t="s">
        <v>65</v>
      </c>
      <c r="B1756" s="206"/>
      <c r="C1756" s="206"/>
      <c r="D1756" s="206"/>
      <c r="E1756" s="206"/>
      <c r="F1756" s="207"/>
      <c r="G1756" s="207"/>
      <c r="H1756" s="207"/>
      <c r="I1756" s="207"/>
      <c r="J1756" s="207"/>
      <c r="K1756" s="207"/>
      <c r="L1756" s="207"/>
      <c r="M1756" s="207"/>
      <c r="N1756" s="207"/>
      <c r="O1756" s="207"/>
      <c r="P1756" s="207"/>
      <c r="Q1756" s="207"/>
      <c r="R1756" s="207"/>
      <c r="S1756" s="207"/>
      <c r="T1756" s="207"/>
      <c r="U1756" s="207"/>
      <c r="V1756" s="207"/>
      <c r="W1756" s="207"/>
      <c r="X1756" s="204" t="str">
        <f t="shared" si="55"/>
        <v/>
      </c>
      <c r="Y1756" s="204"/>
      <c r="Z1756" s="204"/>
      <c r="AA1756" s="204"/>
      <c r="AB1756" s="204"/>
    </row>
    <row r="1757" spans="1:28" ht="18" customHeight="1" x14ac:dyDescent="0.2">
      <c r="A1757" s="203" t="s">
        <v>66</v>
      </c>
      <c r="B1757" s="203"/>
      <c r="C1757" s="203"/>
      <c r="D1757" s="203"/>
      <c r="E1757" s="203"/>
      <c r="F1757" s="203"/>
      <c r="G1757" s="203"/>
      <c r="H1757" s="203"/>
      <c r="I1757" s="203"/>
      <c r="J1757" s="203"/>
      <c r="K1757" s="203"/>
      <c r="L1757" s="203"/>
      <c r="M1757" s="203"/>
      <c r="N1757" s="203"/>
      <c r="O1757" s="203"/>
      <c r="P1757" s="203"/>
      <c r="Q1757" s="203"/>
      <c r="R1757" s="203"/>
      <c r="S1757" s="203"/>
      <c r="T1757" s="203"/>
      <c r="U1757" s="203"/>
      <c r="V1757" s="203"/>
      <c r="W1757" s="203"/>
      <c r="X1757" s="204" t="str">
        <f>IF(SUM(X1745:AB1756)=0,"",SUM(X1745:AB1756))</f>
        <v/>
      </c>
      <c r="Y1757" s="204"/>
      <c r="Z1757" s="204"/>
      <c r="AA1757" s="204"/>
      <c r="AB1757" s="204"/>
    </row>
    <row r="1758" spans="1:28" ht="18" customHeight="1" x14ac:dyDescent="0.2">
      <c r="A1758" s="203" t="s">
        <v>87</v>
      </c>
      <c r="B1758" s="203"/>
      <c r="C1758" s="203"/>
      <c r="D1758" s="203"/>
      <c r="E1758" s="203"/>
      <c r="F1758" s="203"/>
      <c r="G1758" s="203"/>
      <c r="H1758" s="203"/>
      <c r="I1758" s="203"/>
      <c r="J1758" s="203"/>
      <c r="K1758" s="203"/>
      <c r="L1758" s="203"/>
      <c r="M1758" s="203"/>
      <c r="N1758" s="203"/>
      <c r="O1758" s="203"/>
      <c r="P1758" s="203"/>
      <c r="Q1758" s="203"/>
      <c r="R1758" s="203"/>
      <c r="S1758" s="203"/>
      <c r="T1758" s="203"/>
      <c r="U1758" s="203"/>
      <c r="V1758" s="203"/>
      <c r="W1758" s="203"/>
      <c r="X1758" s="204" t="str">
        <f>IFERROR(ROUND(X1757*0.22,2),"")</f>
        <v/>
      </c>
      <c r="Y1758" s="204"/>
      <c r="Z1758" s="204"/>
      <c r="AA1758" s="204"/>
      <c r="AB1758" s="204"/>
    </row>
    <row r="1759" spans="1:28" ht="18" customHeight="1" x14ac:dyDescent="0.2">
      <c r="A1759" s="203" t="s">
        <v>67</v>
      </c>
      <c r="B1759" s="203"/>
      <c r="C1759" s="203"/>
      <c r="D1759" s="203"/>
      <c r="E1759" s="203"/>
      <c r="F1759" s="203"/>
      <c r="G1759" s="203"/>
      <c r="H1759" s="203"/>
      <c r="I1759" s="203"/>
      <c r="J1759" s="203"/>
      <c r="K1759" s="203"/>
      <c r="L1759" s="203"/>
      <c r="M1759" s="203"/>
      <c r="N1759" s="203"/>
      <c r="O1759" s="203"/>
      <c r="P1759" s="203"/>
      <c r="Q1759" s="203"/>
      <c r="R1759" s="203"/>
      <c r="S1759" s="203"/>
      <c r="T1759" s="203"/>
      <c r="U1759" s="203"/>
      <c r="V1759" s="203"/>
      <c r="W1759" s="203"/>
      <c r="X1759" s="204" t="str">
        <f>IFERROR(ROUND(X1757*0.01,2),"")</f>
        <v/>
      </c>
      <c r="Y1759" s="204"/>
      <c r="Z1759" s="204"/>
      <c r="AA1759" s="204"/>
      <c r="AB1759" s="204"/>
    </row>
    <row r="1760" spans="1:28" ht="18" customHeight="1" x14ac:dyDescent="0.2">
      <c r="A1760" s="203" t="s">
        <v>33</v>
      </c>
      <c r="B1760" s="203"/>
      <c r="C1760" s="203"/>
      <c r="D1760" s="203"/>
      <c r="E1760" s="203"/>
      <c r="F1760" s="203"/>
      <c r="G1760" s="203"/>
      <c r="H1760" s="203"/>
      <c r="I1760" s="203"/>
      <c r="J1760" s="203"/>
      <c r="K1760" s="203"/>
      <c r="L1760" s="203"/>
      <c r="M1760" s="203"/>
      <c r="N1760" s="203"/>
      <c r="O1760" s="203"/>
      <c r="P1760" s="203"/>
      <c r="Q1760" s="203"/>
      <c r="R1760" s="203"/>
      <c r="S1760" s="203"/>
      <c r="T1760" s="203"/>
      <c r="U1760" s="203"/>
      <c r="V1760" s="203"/>
      <c r="W1760" s="203"/>
      <c r="X1760" s="204" t="str">
        <f>IF(SUM(X1757:AB1759)=0,"",SUM(X1757:AB1759))</f>
        <v/>
      </c>
      <c r="Y1760" s="204"/>
      <c r="Z1760" s="204"/>
      <c r="AA1760" s="204"/>
      <c r="AB1760" s="204"/>
    </row>
    <row r="1761" spans="1:28" ht="18" customHeight="1" x14ac:dyDescent="0.2">
      <c r="A1761" s="67"/>
      <c r="B1761" s="67"/>
      <c r="C1761" s="67"/>
      <c r="D1761" s="67"/>
      <c r="E1761" s="67"/>
      <c r="F1761" s="67"/>
      <c r="G1761" s="67"/>
      <c r="H1761" s="67"/>
      <c r="I1761" s="67"/>
      <c r="J1761" s="67"/>
      <c r="K1761" s="67"/>
      <c r="L1761" s="67"/>
      <c r="M1761" s="67"/>
      <c r="N1761" s="94"/>
      <c r="O1761" s="89"/>
      <c r="P1761" s="89"/>
      <c r="Q1761" s="89"/>
      <c r="R1761" s="89"/>
      <c r="S1761" s="95"/>
      <c r="T1761" s="95"/>
      <c r="U1761" s="95"/>
      <c r="V1761" s="95"/>
      <c r="W1761" s="95"/>
      <c r="X1761" s="95"/>
      <c r="Y1761" s="95"/>
      <c r="Z1761" s="95"/>
      <c r="AA1761" s="90"/>
      <c r="AB1761" s="90"/>
    </row>
    <row r="1762" spans="1:28" ht="18" customHeight="1" x14ac:dyDescent="0.2">
      <c r="A1762" s="92" t="s">
        <v>71</v>
      </c>
      <c r="B1762" s="82"/>
      <c r="C1762" s="82"/>
      <c r="D1762" s="82"/>
      <c r="E1762" s="82"/>
      <c r="F1762" s="82"/>
      <c r="G1762" s="82"/>
      <c r="H1762" s="82"/>
      <c r="I1762" s="82"/>
      <c r="J1762" s="82"/>
      <c r="K1762" s="82"/>
      <c r="L1762" s="82"/>
      <c r="M1762" s="82"/>
      <c r="N1762" s="82"/>
      <c r="O1762" s="82"/>
      <c r="P1762" s="82"/>
      <c r="R1762" s="82"/>
      <c r="T1762" s="82"/>
      <c r="V1762" s="82"/>
      <c r="W1762" s="82"/>
      <c r="X1762" s="82"/>
      <c r="Y1762" s="82"/>
      <c r="Z1762" s="82"/>
      <c r="AA1762" s="82"/>
      <c r="AB1762" s="93" t="s">
        <v>72</v>
      </c>
    </row>
    <row r="1763" spans="1:28" ht="18" customHeight="1" x14ac:dyDescent="0.2">
      <c r="A1763" s="82"/>
      <c r="B1763" s="82"/>
      <c r="C1763" s="82"/>
      <c r="D1763" s="82"/>
      <c r="E1763" s="82"/>
      <c r="F1763" s="82"/>
      <c r="G1763" s="82"/>
      <c r="H1763" s="82"/>
      <c r="I1763" s="82"/>
      <c r="J1763" s="82"/>
      <c r="K1763" s="82"/>
      <c r="L1763" s="82"/>
      <c r="M1763" s="82"/>
      <c r="N1763" s="82"/>
      <c r="O1763" s="82"/>
      <c r="P1763" s="82"/>
      <c r="Q1763" s="82"/>
      <c r="R1763" s="82"/>
      <c r="T1763" s="82"/>
      <c r="V1763" s="82"/>
      <c r="W1763" s="82"/>
      <c r="X1763" s="82"/>
      <c r="Y1763" s="82"/>
      <c r="Z1763" s="82"/>
      <c r="AA1763" s="82"/>
      <c r="AB1763" s="82"/>
    </row>
    <row r="1764" spans="1:28" ht="18" customHeight="1" x14ac:dyDescent="0.2">
      <c r="A1764" s="208">
        <f>Finanzierungsplan!$N$48</f>
        <v>2027</v>
      </c>
      <c r="B1764" s="208"/>
    </row>
    <row r="1765" spans="1:28" ht="18" customHeight="1" x14ac:dyDescent="0.2">
      <c r="A1765" s="209" t="s">
        <v>48</v>
      </c>
      <c r="B1765" s="209"/>
      <c r="C1765" s="209"/>
      <c r="D1765" s="209"/>
      <c r="E1765" s="209"/>
      <c r="F1765" s="210" t="s">
        <v>81</v>
      </c>
      <c r="G1765" s="210"/>
      <c r="H1765" s="210"/>
      <c r="I1765" s="210"/>
      <c r="J1765" s="210"/>
      <c r="K1765" s="210" t="s">
        <v>69</v>
      </c>
      <c r="L1765" s="210"/>
      <c r="M1765" s="210"/>
      <c r="N1765" s="210"/>
      <c r="O1765" s="210"/>
      <c r="P1765" s="210"/>
      <c r="Q1765" s="210"/>
      <c r="R1765" s="210"/>
      <c r="S1765" s="210" t="s">
        <v>70</v>
      </c>
      <c r="T1765" s="210"/>
      <c r="U1765" s="210"/>
      <c r="V1765" s="210"/>
      <c r="W1765" s="210"/>
      <c r="X1765" s="210" t="s">
        <v>115</v>
      </c>
      <c r="Y1765" s="210"/>
      <c r="Z1765" s="210"/>
      <c r="AA1765" s="210"/>
      <c r="AB1765" s="210"/>
    </row>
    <row r="1766" spans="1:28" ht="18" customHeight="1" x14ac:dyDescent="0.2">
      <c r="A1766" s="209"/>
      <c r="B1766" s="209"/>
      <c r="C1766" s="209"/>
      <c r="D1766" s="209"/>
      <c r="E1766" s="209"/>
      <c r="F1766" s="210"/>
      <c r="G1766" s="210"/>
      <c r="H1766" s="210"/>
      <c r="I1766" s="210"/>
      <c r="J1766" s="210"/>
      <c r="K1766" s="210"/>
      <c r="L1766" s="210"/>
      <c r="M1766" s="210"/>
      <c r="N1766" s="210"/>
      <c r="O1766" s="210"/>
      <c r="P1766" s="210"/>
      <c r="Q1766" s="210"/>
      <c r="R1766" s="210"/>
      <c r="S1766" s="210"/>
      <c r="T1766" s="210"/>
      <c r="U1766" s="210"/>
      <c r="V1766" s="210"/>
      <c r="W1766" s="210"/>
      <c r="X1766" s="210"/>
      <c r="Y1766" s="210"/>
      <c r="Z1766" s="210"/>
      <c r="AA1766" s="210"/>
      <c r="AB1766" s="210"/>
    </row>
    <row r="1767" spans="1:28" ht="18" customHeight="1" x14ac:dyDescent="0.2">
      <c r="A1767" s="206" t="s">
        <v>54</v>
      </c>
      <c r="B1767" s="206"/>
      <c r="C1767" s="206"/>
      <c r="D1767" s="206"/>
      <c r="E1767" s="206"/>
      <c r="F1767" s="207"/>
      <c r="G1767" s="207"/>
      <c r="H1767" s="207"/>
      <c r="I1767" s="207"/>
      <c r="J1767" s="207"/>
      <c r="K1767" s="207"/>
      <c r="L1767" s="207"/>
      <c r="M1767" s="207"/>
      <c r="N1767" s="207"/>
      <c r="O1767" s="207"/>
      <c r="P1767" s="207"/>
      <c r="Q1767" s="207"/>
      <c r="R1767" s="207"/>
      <c r="S1767" s="207"/>
      <c r="T1767" s="207"/>
      <c r="U1767" s="207"/>
      <c r="V1767" s="207"/>
      <c r="W1767" s="207"/>
      <c r="X1767" s="204" t="str">
        <f>IF(OR($M$1733="",$M$1725="",SUM(F1767:W1767)=0),"",IFERROR(ROUND((F1767+K1767+S1767)*$M$1733/$M$1725,2),""))</f>
        <v/>
      </c>
      <c r="Y1767" s="204"/>
      <c r="Z1767" s="204"/>
      <c r="AA1767" s="204"/>
      <c r="AB1767" s="204"/>
    </row>
    <row r="1768" spans="1:28" ht="18" customHeight="1" x14ac:dyDescent="0.2">
      <c r="A1768" s="206" t="s">
        <v>55</v>
      </c>
      <c r="B1768" s="206"/>
      <c r="C1768" s="206"/>
      <c r="D1768" s="206"/>
      <c r="E1768" s="206"/>
      <c r="F1768" s="207"/>
      <c r="G1768" s="207"/>
      <c r="H1768" s="207"/>
      <c r="I1768" s="207"/>
      <c r="J1768" s="207"/>
      <c r="K1768" s="207"/>
      <c r="L1768" s="207"/>
      <c r="M1768" s="207"/>
      <c r="N1768" s="207"/>
      <c r="O1768" s="207"/>
      <c r="P1768" s="207"/>
      <c r="Q1768" s="207"/>
      <c r="R1768" s="207"/>
      <c r="S1768" s="207"/>
      <c r="T1768" s="207"/>
      <c r="U1768" s="207"/>
      <c r="V1768" s="207"/>
      <c r="W1768" s="207"/>
      <c r="X1768" s="204" t="str">
        <f t="shared" ref="X1768:X1778" si="56">IF(OR($M$1733="",$M$1725="",SUM(F1768:W1768)=0),"",IFERROR(ROUND((F1768+K1768+S1768)*$M$1733/$M$1725,2),""))</f>
        <v/>
      </c>
      <c r="Y1768" s="204"/>
      <c r="Z1768" s="204"/>
      <c r="AA1768" s="204"/>
      <c r="AB1768" s="204"/>
    </row>
    <row r="1769" spans="1:28" ht="18" customHeight="1" x14ac:dyDescent="0.2">
      <c r="A1769" s="206" t="s">
        <v>56</v>
      </c>
      <c r="B1769" s="206"/>
      <c r="C1769" s="206"/>
      <c r="D1769" s="206"/>
      <c r="E1769" s="206"/>
      <c r="F1769" s="207"/>
      <c r="G1769" s="207"/>
      <c r="H1769" s="207"/>
      <c r="I1769" s="207"/>
      <c r="J1769" s="207"/>
      <c r="K1769" s="207"/>
      <c r="L1769" s="207"/>
      <c r="M1769" s="207"/>
      <c r="N1769" s="207"/>
      <c r="O1769" s="207"/>
      <c r="P1769" s="207"/>
      <c r="Q1769" s="207"/>
      <c r="R1769" s="207"/>
      <c r="S1769" s="207"/>
      <c r="T1769" s="207"/>
      <c r="U1769" s="207"/>
      <c r="V1769" s="207"/>
      <c r="W1769" s="207"/>
      <c r="X1769" s="204" t="str">
        <f t="shared" si="56"/>
        <v/>
      </c>
      <c r="Y1769" s="204"/>
      <c r="Z1769" s="204"/>
      <c r="AA1769" s="204"/>
      <c r="AB1769" s="204"/>
    </row>
    <row r="1770" spans="1:28" ht="18" customHeight="1" x14ac:dyDescent="0.2">
      <c r="A1770" s="206" t="s">
        <v>57</v>
      </c>
      <c r="B1770" s="206"/>
      <c r="C1770" s="206"/>
      <c r="D1770" s="206"/>
      <c r="E1770" s="206"/>
      <c r="F1770" s="207"/>
      <c r="G1770" s="207"/>
      <c r="H1770" s="207"/>
      <c r="I1770" s="207"/>
      <c r="J1770" s="207"/>
      <c r="K1770" s="207"/>
      <c r="L1770" s="207"/>
      <c r="M1770" s="207"/>
      <c r="N1770" s="207"/>
      <c r="O1770" s="207"/>
      <c r="P1770" s="207"/>
      <c r="Q1770" s="207"/>
      <c r="R1770" s="207"/>
      <c r="S1770" s="207"/>
      <c r="T1770" s="207"/>
      <c r="U1770" s="207"/>
      <c r="V1770" s="207"/>
      <c r="W1770" s="207"/>
      <c r="X1770" s="204" t="str">
        <f t="shared" si="56"/>
        <v/>
      </c>
      <c r="Y1770" s="204"/>
      <c r="Z1770" s="204"/>
      <c r="AA1770" s="204"/>
      <c r="AB1770" s="204"/>
    </row>
    <row r="1771" spans="1:28" ht="18" customHeight="1" x14ac:dyDescent="0.2">
      <c r="A1771" s="206" t="s">
        <v>58</v>
      </c>
      <c r="B1771" s="206"/>
      <c r="C1771" s="206"/>
      <c r="D1771" s="206"/>
      <c r="E1771" s="206"/>
      <c r="F1771" s="207"/>
      <c r="G1771" s="207"/>
      <c r="H1771" s="207"/>
      <c r="I1771" s="207"/>
      <c r="J1771" s="207"/>
      <c r="K1771" s="207"/>
      <c r="L1771" s="207"/>
      <c r="M1771" s="207"/>
      <c r="N1771" s="207"/>
      <c r="O1771" s="207"/>
      <c r="P1771" s="207"/>
      <c r="Q1771" s="207"/>
      <c r="R1771" s="207"/>
      <c r="S1771" s="207"/>
      <c r="T1771" s="207"/>
      <c r="U1771" s="207"/>
      <c r="V1771" s="207"/>
      <c r="W1771" s="207"/>
      <c r="X1771" s="204" t="str">
        <f t="shared" si="56"/>
        <v/>
      </c>
      <c r="Y1771" s="204"/>
      <c r="Z1771" s="204"/>
      <c r="AA1771" s="204"/>
      <c r="AB1771" s="204"/>
    </row>
    <row r="1772" spans="1:28" ht="18" customHeight="1" x14ac:dyDescent="0.2">
      <c r="A1772" s="206" t="s">
        <v>59</v>
      </c>
      <c r="B1772" s="206"/>
      <c r="C1772" s="206"/>
      <c r="D1772" s="206"/>
      <c r="E1772" s="206"/>
      <c r="F1772" s="207"/>
      <c r="G1772" s="207"/>
      <c r="H1772" s="207"/>
      <c r="I1772" s="207"/>
      <c r="J1772" s="207"/>
      <c r="K1772" s="207"/>
      <c r="L1772" s="207"/>
      <c r="M1772" s="207"/>
      <c r="N1772" s="207"/>
      <c r="O1772" s="207"/>
      <c r="P1772" s="207"/>
      <c r="Q1772" s="207"/>
      <c r="R1772" s="207"/>
      <c r="S1772" s="207"/>
      <c r="T1772" s="207"/>
      <c r="U1772" s="207"/>
      <c r="V1772" s="207"/>
      <c r="W1772" s="207"/>
      <c r="X1772" s="204" t="str">
        <f t="shared" si="56"/>
        <v/>
      </c>
      <c r="Y1772" s="204"/>
      <c r="Z1772" s="204"/>
      <c r="AA1772" s="204"/>
      <c r="AB1772" s="204"/>
    </row>
    <row r="1773" spans="1:28" ht="18" customHeight="1" x14ac:dyDescent="0.2">
      <c r="A1773" s="206" t="s">
        <v>60</v>
      </c>
      <c r="B1773" s="206"/>
      <c r="C1773" s="206"/>
      <c r="D1773" s="206"/>
      <c r="E1773" s="206"/>
      <c r="F1773" s="207"/>
      <c r="G1773" s="207"/>
      <c r="H1773" s="207"/>
      <c r="I1773" s="207"/>
      <c r="J1773" s="207"/>
      <c r="K1773" s="207"/>
      <c r="L1773" s="207"/>
      <c r="M1773" s="207"/>
      <c r="N1773" s="207"/>
      <c r="O1773" s="207"/>
      <c r="P1773" s="207"/>
      <c r="Q1773" s="207"/>
      <c r="R1773" s="207"/>
      <c r="S1773" s="207"/>
      <c r="T1773" s="207"/>
      <c r="U1773" s="207"/>
      <c r="V1773" s="207"/>
      <c r="W1773" s="207"/>
      <c r="X1773" s="204" t="str">
        <f t="shared" si="56"/>
        <v/>
      </c>
      <c r="Y1773" s="204"/>
      <c r="Z1773" s="204"/>
      <c r="AA1773" s="204"/>
      <c r="AB1773" s="204"/>
    </row>
    <row r="1774" spans="1:28" ht="18" customHeight="1" x14ac:dyDescent="0.2">
      <c r="A1774" s="206" t="s">
        <v>61</v>
      </c>
      <c r="B1774" s="206"/>
      <c r="C1774" s="206"/>
      <c r="D1774" s="206"/>
      <c r="E1774" s="206"/>
      <c r="F1774" s="207"/>
      <c r="G1774" s="207"/>
      <c r="H1774" s="207"/>
      <c r="I1774" s="207"/>
      <c r="J1774" s="207"/>
      <c r="K1774" s="207"/>
      <c r="L1774" s="207"/>
      <c r="M1774" s="207"/>
      <c r="N1774" s="207"/>
      <c r="O1774" s="207"/>
      <c r="P1774" s="207"/>
      <c r="Q1774" s="207"/>
      <c r="R1774" s="207"/>
      <c r="S1774" s="207"/>
      <c r="T1774" s="207"/>
      <c r="U1774" s="207"/>
      <c r="V1774" s="207"/>
      <c r="W1774" s="207"/>
      <c r="X1774" s="204" t="str">
        <f t="shared" si="56"/>
        <v/>
      </c>
      <c r="Y1774" s="204"/>
      <c r="Z1774" s="204"/>
      <c r="AA1774" s="204"/>
      <c r="AB1774" s="204"/>
    </row>
    <row r="1775" spans="1:28" ht="18" customHeight="1" x14ac:dyDescent="0.2">
      <c r="A1775" s="206" t="s">
        <v>62</v>
      </c>
      <c r="B1775" s="206"/>
      <c r="C1775" s="206"/>
      <c r="D1775" s="206"/>
      <c r="E1775" s="206"/>
      <c r="F1775" s="207"/>
      <c r="G1775" s="207"/>
      <c r="H1775" s="207"/>
      <c r="I1775" s="207"/>
      <c r="J1775" s="207"/>
      <c r="K1775" s="207"/>
      <c r="L1775" s="207"/>
      <c r="M1775" s="207"/>
      <c r="N1775" s="207"/>
      <c r="O1775" s="207"/>
      <c r="P1775" s="207"/>
      <c r="Q1775" s="207"/>
      <c r="R1775" s="207"/>
      <c r="S1775" s="207"/>
      <c r="T1775" s="207"/>
      <c r="U1775" s="207"/>
      <c r="V1775" s="207"/>
      <c r="W1775" s="207"/>
      <c r="X1775" s="204" t="str">
        <f t="shared" si="56"/>
        <v/>
      </c>
      <c r="Y1775" s="204"/>
      <c r="Z1775" s="204"/>
      <c r="AA1775" s="204"/>
      <c r="AB1775" s="204"/>
    </row>
    <row r="1776" spans="1:28" ht="18" customHeight="1" x14ac:dyDescent="0.2">
      <c r="A1776" s="206" t="s">
        <v>63</v>
      </c>
      <c r="B1776" s="206"/>
      <c r="C1776" s="206"/>
      <c r="D1776" s="206"/>
      <c r="E1776" s="206"/>
      <c r="F1776" s="207"/>
      <c r="G1776" s="207"/>
      <c r="H1776" s="207"/>
      <c r="I1776" s="207"/>
      <c r="J1776" s="207"/>
      <c r="K1776" s="207"/>
      <c r="L1776" s="207"/>
      <c r="M1776" s="207"/>
      <c r="N1776" s="207"/>
      <c r="O1776" s="207"/>
      <c r="P1776" s="207"/>
      <c r="Q1776" s="207"/>
      <c r="R1776" s="207"/>
      <c r="S1776" s="207"/>
      <c r="T1776" s="207"/>
      <c r="U1776" s="207"/>
      <c r="V1776" s="207"/>
      <c r="W1776" s="207"/>
      <c r="X1776" s="204" t="str">
        <f t="shared" si="56"/>
        <v/>
      </c>
      <c r="Y1776" s="204"/>
      <c r="Z1776" s="204"/>
      <c r="AA1776" s="204"/>
      <c r="AB1776" s="204"/>
    </row>
    <row r="1777" spans="1:28" ht="18" customHeight="1" x14ac:dyDescent="0.2">
      <c r="A1777" s="206" t="s">
        <v>64</v>
      </c>
      <c r="B1777" s="206"/>
      <c r="C1777" s="206"/>
      <c r="D1777" s="206"/>
      <c r="E1777" s="206"/>
      <c r="F1777" s="207"/>
      <c r="G1777" s="207"/>
      <c r="H1777" s="207"/>
      <c r="I1777" s="207"/>
      <c r="J1777" s="207"/>
      <c r="K1777" s="207"/>
      <c r="L1777" s="207"/>
      <c r="M1777" s="207"/>
      <c r="N1777" s="207"/>
      <c r="O1777" s="207"/>
      <c r="P1777" s="207"/>
      <c r="Q1777" s="207"/>
      <c r="R1777" s="207"/>
      <c r="S1777" s="207"/>
      <c r="T1777" s="207"/>
      <c r="U1777" s="207"/>
      <c r="V1777" s="207"/>
      <c r="W1777" s="207"/>
      <c r="X1777" s="204" t="str">
        <f t="shared" si="56"/>
        <v/>
      </c>
      <c r="Y1777" s="204"/>
      <c r="Z1777" s="204"/>
      <c r="AA1777" s="204"/>
      <c r="AB1777" s="204"/>
    </row>
    <row r="1778" spans="1:28" ht="18" customHeight="1" x14ac:dyDescent="0.2">
      <c r="A1778" s="206" t="s">
        <v>65</v>
      </c>
      <c r="B1778" s="206"/>
      <c r="C1778" s="206"/>
      <c r="D1778" s="206"/>
      <c r="E1778" s="206"/>
      <c r="F1778" s="207"/>
      <c r="G1778" s="207"/>
      <c r="H1778" s="207"/>
      <c r="I1778" s="207"/>
      <c r="J1778" s="207"/>
      <c r="K1778" s="207"/>
      <c r="L1778" s="207"/>
      <c r="M1778" s="207"/>
      <c r="N1778" s="207"/>
      <c r="O1778" s="207"/>
      <c r="P1778" s="207"/>
      <c r="Q1778" s="207"/>
      <c r="R1778" s="207"/>
      <c r="S1778" s="207"/>
      <c r="T1778" s="207"/>
      <c r="U1778" s="207"/>
      <c r="V1778" s="207"/>
      <c r="W1778" s="207"/>
      <c r="X1778" s="204" t="str">
        <f t="shared" si="56"/>
        <v/>
      </c>
      <c r="Y1778" s="204"/>
      <c r="Z1778" s="204"/>
      <c r="AA1778" s="204"/>
      <c r="AB1778" s="204"/>
    </row>
    <row r="1779" spans="1:28" ht="18" customHeight="1" x14ac:dyDescent="0.2">
      <c r="A1779" s="203" t="s">
        <v>66</v>
      </c>
      <c r="B1779" s="203"/>
      <c r="C1779" s="203"/>
      <c r="D1779" s="203"/>
      <c r="E1779" s="203"/>
      <c r="F1779" s="203"/>
      <c r="G1779" s="203"/>
      <c r="H1779" s="203"/>
      <c r="I1779" s="203"/>
      <c r="J1779" s="203"/>
      <c r="K1779" s="203"/>
      <c r="L1779" s="203"/>
      <c r="M1779" s="203"/>
      <c r="N1779" s="203"/>
      <c r="O1779" s="203"/>
      <c r="P1779" s="203"/>
      <c r="Q1779" s="203"/>
      <c r="R1779" s="203"/>
      <c r="S1779" s="203"/>
      <c r="T1779" s="203"/>
      <c r="U1779" s="203"/>
      <c r="V1779" s="203"/>
      <c r="W1779" s="203"/>
      <c r="X1779" s="204" t="str">
        <f>IF(SUM(X1767:AB1778)=0,"",SUM(X1767:AB1778))</f>
        <v/>
      </c>
      <c r="Y1779" s="204"/>
      <c r="Z1779" s="204"/>
      <c r="AA1779" s="204"/>
      <c r="AB1779" s="204"/>
    </row>
    <row r="1780" spans="1:28" ht="18" customHeight="1" x14ac:dyDescent="0.2">
      <c r="A1780" s="203" t="s">
        <v>87</v>
      </c>
      <c r="B1780" s="203"/>
      <c r="C1780" s="203"/>
      <c r="D1780" s="203"/>
      <c r="E1780" s="203"/>
      <c r="F1780" s="203"/>
      <c r="G1780" s="203"/>
      <c r="H1780" s="203"/>
      <c r="I1780" s="203"/>
      <c r="J1780" s="203"/>
      <c r="K1780" s="203"/>
      <c r="L1780" s="203"/>
      <c r="M1780" s="203"/>
      <c r="N1780" s="203"/>
      <c r="O1780" s="203"/>
      <c r="P1780" s="203"/>
      <c r="Q1780" s="203"/>
      <c r="R1780" s="203"/>
      <c r="S1780" s="203"/>
      <c r="T1780" s="203"/>
      <c r="U1780" s="203"/>
      <c r="V1780" s="203"/>
      <c r="W1780" s="203"/>
      <c r="X1780" s="204" t="str">
        <f>IFERROR(ROUND(X1779*0.22,2),"")</f>
        <v/>
      </c>
      <c r="Y1780" s="204"/>
      <c r="Z1780" s="204"/>
      <c r="AA1780" s="204"/>
      <c r="AB1780" s="204"/>
    </row>
    <row r="1781" spans="1:28" ht="18" customHeight="1" x14ac:dyDescent="0.2">
      <c r="A1781" s="203" t="s">
        <v>67</v>
      </c>
      <c r="B1781" s="203"/>
      <c r="C1781" s="203"/>
      <c r="D1781" s="203"/>
      <c r="E1781" s="203"/>
      <c r="F1781" s="203"/>
      <c r="G1781" s="203"/>
      <c r="H1781" s="203"/>
      <c r="I1781" s="203"/>
      <c r="J1781" s="203"/>
      <c r="K1781" s="203"/>
      <c r="L1781" s="203"/>
      <c r="M1781" s="203"/>
      <c r="N1781" s="203"/>
      <c r="O1781" s="203"/>
      <c r="P1781" s="203"/>
      <c r="Q1781" s="203"/>
      <c r="R1781" s="203"/>
      <c r="S1781" s="203"/>
      <c r="T1781" s="203"/>
      <c r="U1781" s="203"/>
      <c r="V1781" s="203"/>
      <c r="W1781" s="203"/>
      <c r="X1781" s="204" t="str">
        <f>IFERROR(ROUND(X1779*0.01,2),"")</f>
        <v/>
      </c>
      <c r="Y1781" s="204"/>
      <c r="Z1781" s="204"/>
      <c r="AA1781" s="204"/>
      <c r="AB1781" s="204"/>
    </row>
    <row r="1782" spans="1:28" ht="18" customHeight="1" x14ac:dyDescent="0.2">
      <c r="A1782" s="203" t="s">
        <v>33</v>
      </c>
      <c r="B1782" s="203"/>
      <c r="C1782" s="203"/>
      <c r="D1782" s="203"/>
      <c r="E1782" s="203"/>
      <c r="F1782" s="203"/>
      <c r="G1782" s="203"/>
      <c r="H1782" s="203"/>
      <c r="I1782" s="203"/>
      <c r="J1782" s="203"/>
      <c r="K1782" s="203"/>
      <c r="L1782" s="203"/>
      <c r="M1782" s="203"/>
      <c r="N1782" s="203"/>
      <c r="O1782" s="203"/>
      <c r="P1782" s="203"/>
      <c r="Q1782" s="203"/>
      <c r="R1782" s="203"/>
      <c r="S1782" s="203"/>
      <c r="T1782" s="203"/>
      <c r="U1782" s="203"/>
      <c r="V1782" s="203"/>
      <c r="W1782" s="203"/>
      <c r="X1782" s="204" t="str">
        <f>IF(SUM(X1779:AB1781)=0,"",SUM(X1779:AB1781))</f>
        <v/>
      </c>
      <c r="Y1782" s="204"/>
      <c r="Z1782" s="204"/>
      <c r="AA1782" s="204"/>
      <c r="AB1782" s="204"/>
    </row>
    <row r="1783" spans="1:28" ht="18" customHeight="1" x14ac:dyDescent="0.2">
      <c r="A1783" s="67"/>
      <c r="B1783" s="67"/>
      <c r="C1783" s="67"/>
      <c r="D1783" s="67"/>
      <c r="E1783" s="67"/>
      <c r="F1783" s="67"/>
      <c r="G1783" s="67"/>
      <c r="H1783" s="67"/>
      <c r="I1783" s="67"/>
      <c r="J1783" s="67"/>
      <c r="K1783" s="67"/>
      <c r="L1783" s="67"/>
      <c r="M1783" s="67"/>
      <c r="N1783" s="94"/>
      <c r="O1783" s="89"/>
      <c r="P1783" s="89"/>
      <c r="Q1783" s="89"/>
      <c r="R1783" s="89"/>
      <c r="S1783" s="95"/>
      <c r="T1783" s="95"/>
      <c r="U1783" s="95"/>
      <c r="V1783" s="95"/>
      <c r="W1783" s="95"/>
      <c r="X1783" s="95"/>
      <c r="Y1783" s="95"/>
      <c r="Z1783" s="95"/>
      <c r="AA1783" s="90"/>
      <c r="AB1783" s="90"/>
    </row>
    <row r="1784" spans="1:28" ht="18" customHeight="1" x14ac:dyDescent="0.2">
      <c r="A1784" s="92" t="s">
        <v>71</v>
      </c>
      <c r="B1784" s="82"/>
      <c r="C1784" s="82"/>
      <c r="D1784" s="82"/>
      <c r="E1784" s="82"/>
      <c r="F1784" s="82"/>
      <c r="G1784" s="82"/>
      <c r="H1784" s="82"/>
      <c r="I1784" s="82"/>
      <c r="J1784" s="82"/>
      <c r="K1784" s="82"/>
      <c r="L1784" s="82"/>
      <c r="M1784" s="82"/>
      <c r="N1784" s="82"/>
      <c r="O1784" s="82"/>
      <c r="P1784" s="82"/>
      <c r="R1784" s="82"/>
      <c r="T1784" s="82"/>
      <c r="V1784" s="82"/>
      <c r="W1784" s="82"/>
      <c r="X1784" s="82"/>
      <c r="Y1784" s="82"/>
      <c r="Z1784" s="82"/>
      <c r="AA1784" s="82"/>
      <c r="AB1784" s="93" t="s">
        <v>72</v>
      </c>
    </row>
    <row r="1785" spans="1:28" ht="18" customHeight="1" x14ac:dyDescent="0.2">
      <c r="A1785" s="82"/>
      <c r="B1785" s="82"/>
      <c r="C1785" s="82"/>
      <c r="D1785" s="82"/>
      <c r="E1785" s="82"/>
      <c r="F1785" s="82"/>
      <c r="G1785" s="82"/>
      <c r="H1785" s="82"/>
      <c r="I1785" s="82"/>
      <c r="J1785" s="82"/>
      <c r="K1785" s="82"/>
      <c r="L1785" s="82"/>
      <c r="M1785" s="82"/>
      <c r="N1785" s="82"/>
      <c r="O1785" s="82"/>
      <c r="P1785" s="82"/>
      <c r="Q1785" s="82"/>
      <c r="R1785" s="82"/>
      <c r="T1785" s="82"/>
      <c r="V1785" s="82"/>
      <c r="W1785" s="82"/>
      <c r="X1785" s="82"/>
      <c r="Y1785" s="82"/>
      <c r="Z1785" s="82"/>
      <c r="AA1785" s="82"/>
      <c r="AB1785" s="82"/>
    </row>
    <row r="1786" spans="1:28" ht="18" customHeight="1" x14ac:dyDescent="0.2">
      <c r="A1786" s="208">
        <f>Finanzierungsplan!$S$48</f>
        <v>2028</v>
      </c>
      <c r="B1786" s="208"/>
    </row>
    <row r="1787" spans="1:28" ht="18" customHeight="1" x14ac:dyDescent="0.2">
      <c r="A1787" s="209" t="s">
        <v>48</v>
      </c>
      <c r="B1787" s="209"/>
      <c r="C1787" s="209"/>
      <c r="D1787" s="209"/>
      <c r="E1787" s="209"/>
      <c r="F1787" s="210" t="s">
        <v>82</v>
      </c>
      <c r="G1787" s="210"/>
      <c r="H1787" s="210"/>
      <c r="I1787" s="210"/>
      <c r="J1787" s="210"/>
      <c r="K1787" s="210" t="s">
        <v>73</v>
      </c>
      <c r="L1787" s="210"/>
      <c r="M1787" s="210"/>
      <c r="N1787" s="210"/>
      <c r="O1787" s="210"/>
      <c r="P1787" s="210"/>
      <c r="Q1787" s="210"/>
      <c r="R1787" s="210"/>
      <c r="S1787" s="210" t="s">
        <v>74</v>
      </c>
      <c r="T1787" s="210"/>
      <c r="U1787" s="210"/>
      <c r="V1787" s="210"/>
      <c r="W1787" s="210"/>
      <c r="X1787" s="210" t="s">
        <v>115</v>
      </c>
      <c r="Y1787" s="210"/>
      <c r="Z1787" s="210"/>
      <c r="AA1787" s="210"/>
      <c r="AB1787" s="210"/>
    </row>
    <row r="1788" spans="1:28" ht="18" customHeight="1" x14ac:dyDescent="0.2">
      <c r="A1788" s="209"/>
      <c r="B1788" s="209"/>
      <c r="C1788" s="209"/>
      <c r="D1788" s="209"/>
      <c r="E1788" s="209"/>
      <c r="F1788" s="210"/>
      <c r="G1788" s="210"/>
      <c r="H1788" s="210"/>
      <c r="I1788" s="210"/>
      <c r="J1788" s="210"/>
      <c r="K1788" s="210"/>
      <c r="L1788" s="210"/>
      <c r="M1788" s="210"/>
      <c r="N1788" s="210"/>
      <c r="O1788" s="210"/>
      <c r="P1788" s="210"/>
      <c r="Q1788" s="210"/>
      <c r="R1788" s="210"/>
      <c r="S1788" s="210"/>
      <c r="T1788" s="210"/>
      <c r="U1788" s="210"/>
      <c r="V1788" s="210"/>
      <c r="W1788" s="210"/>
      <c r="X1788" s="210"/>
      <c r="Y1788" s="210"/>
      <c r="Z1788" s="210"/>
      <c r="AA1788" s="210"/>
      <c r="AB1788" s="210"/>
    </row>
    <row r="1789" spans="1:28" ht="18" customHeight="1" x14ac:dyDescent="0.2">
      <c r="A1789" s="206" t="s">
        <v>54</v>
      </c>
      <c r="B1789" s="206"/>
      <c r="C1789" s="206"/>
      <c r="D1789" s="206"/>
      <c r="E1789" s="206"/>
      <c r="F1789" s="207"/>
      <c r="G1789" s="207"/>
      <c r="H1789" s="207"/>
      <c r="I1789" s="207"/>
      <c r="J1789" s="207"/>
      <c r="K1789" s="207"/>
      <c r="L1789" s="207"/>
      <c r="M1789" s="207"/>
      <c r="N1789" s="207"/>
      <c r="O1789" s="207"/>
      <c r="P1789" s="207"/>
      <c r="Q1789" s="207"/>
      <c r="R1789" s="207"/>
      <c r="S1789" s="207"/>
      <c r="T1789" s="207"/>
      <c r="U1789" s="207"/>
      <c r="V1789" s="207"/>
      <c r="W1789" s="207"/>
      <c r="X1789" s="204" t="str">
        <f>IF(OR($M$1733="",$M$1725="",SUM(F1789:W1789)=0),"",IFERROR(ROUND((F1789+K1789+S1789)*$M$1733/$M$1725,2),""))</f>
        <v/>
      </c>
      <c r="Y1789" s="204"/>
      <c r="Z1789" s="204"/>
      <c r="AA1789" s="204"/>
      <c r="AB1789" s="204"/>
    </row>
    <row r="1790" spans="1:28" ht="18" customHeight="1" x14ac:dyDescent="0.2">
      <c r="A1790" s="206" t="s">
        <v>55</v>
      </c>
      <c r="B1790" s="206"/>
      <c r="C1790" s="206"/>
      <c r="D1790" s="206"/>
      <c r="E1790" s="206"/>
      <c r="F1790" s="207"/>
      <c r="G1790" s="207"/>
      <c r="H1790" s="207"/>
      <c r="I1790" s="207"/>
      <c r="J1790" s="207"/>
      <c r="K1790" s="207"/>
      <c r="L1790" s="207"/>
      <c r="M1790" s="207"/>
      <c r="N1790" s="207"/>
      <c r="O1790" s="207"/>
      <c r="P1790" s="207"/>
      <c r="Q1790" s="207"/>
      <c r="R1790" s="207"/>
      <c r="S1790" s="207"/>
      <c r="T1790" s="207"/>
      <c r="U1790" s="207"/>
      <c r="V1790" s="207"/>
      <c r="W1790" s="207"/>
      <c r="X1790" s="204" t="str">
        <f t="shared" ref="X1790:X1800" si="57">IF(OR($M$1733="",$M$1725="",SUM(F1790:W1790)=0),"",IFERROR(ROUND((F1790+K1790+S1790)*$M$1733/$M$1725,2),""))</f>
        <v/>
      </c>
      <c r="Y1790" s="204"/>
      <c r="Z1790" s="204"/>
      <c r="AA1790" s="204"/>
      <c r="AB1790" s="204"/>
    </row>
    <row r="1791" spans="1:28" ht="18" customHeight="1" x14ac:dyDescent="0.2">
      <c r="A1791" s="206" t="s">
        <v>56</v>
      </c>
      <c r="B1791" s="206"/>
      <c r="C1791" s="206"/>
      <c r="D1791" s="206"/>
      <c r="E1791" s="206"/>
      <c r="F1791" s="207"/>
      <c r="G1791" s="207"/>
      <c r="H1791" s="207"/>
      <c r="I1791" s="207"/>
      <c r="J1791" s="207"/>
      <c r="K1791" s="207"/>
      <c r="L1791" s="207"/>
      <c r="M1791" s="207"/>
      <c r="N1791" s="207"/>
      <c r="O1791" s="207"/>
      <c r="P1791" s="207"/>
      <c r="Q1791" s="207"/>
      <c r="R1791" s="207"/>
      <c r="S1791" s="207"/>
      <c r="T1791" s="207"/>
      <c r="U1791" s="207"/>
      <c r="V1791" s="207"/>
      <c r="W1791" s="207"/>
      <c r="X1791" s="204" t="str">
        <f t="shared" si="57"/>
        <v/>
      </c>
      <c r="Y1791" s="204"/>
      <c r="Z1791" s="204"/>
      <c r="AA1791" s="204"/>
      <c r="AB1791" s="204"/>
    </row>
    <row r="1792" spans="1:28" ht="18" customHeight="1" x14ac:dyDescent="0.2">
      <c r="A1792" s="206" t="s">
        <v>57</v>
      </c>
      <c r="B1792" s="206"/>
      <c r="C1792" s="206"/>
      <c r="D1792" s="206"/>
      <c r="E1792" s="206"/>
      <c r="F1792" s="207"/>
      <c r="G1792" s="207"/>
      <c r="H1792" s="207"/>
      <c r="I1792" s="207"/>
      <c r="J1792" s="207"/>
      <c r="K1792" s="207"/>
      <c r="L1792" s="207"/>
      <c r="M1792" s="207"/>
      <c r="N1792" s="207"/>
      <c r="O1792" s="207"/>
      <c r="P1792" s="207"/>
      <c r="Q1792" s="207"/>
      <c r="R1792" s="207"/>
      <c r="S1792" s="207"/>
      <c r="T1792" s="207"/>
      <c r="U1792" s="207"/>
      <c r="V1792" s="207"/>
      <c r="W1792" s="207"/>
      <c r="X1792" s="204" t="str">
        <f t="shared" si="57"/>
        <v/>
      </c>
      <c r="Y1792" s="204"/>
      <c r="Z1792" s="204"/>
      <c r="AA1792" s="204"/>
      <c r="AB1792" s="204"/>
    </row>
    <row r="1793" spans="1:30" ht="18" customHeight="1" x14ac:dyDescent="0.2">
      <c r="A1793" s="206" t="s">
        <v>58</v>
      </c>
      <c r="B1793" s="206"/>
      <c r="C1793" s="206"/>
      <c r="D1793" s="206"/>
      <c r="E1793" s="206"/>
      <c r="F1793" s="207"/>
      <c r="G1793" s="207"/>
      <c r="H1793" s="207"/>
      <c r="I1793" s="207"/>
      <c r="J1793" s="207"/>
      <c r="K1793" s="207"/>
      <c r="L1793" s="207"/>
      <c r="M1793" s="207"/>
      <c r="N1793" s="207"/>
      <c r="O1793" s="207"/>
      <c r="P1793" s="207"/>
      <c r="Q1793" s="207"/>
      <c r="R1793" s="207"/>
      <c r="S1793" s="207"/>
      <c r="T1793" s="207"/>
      <c r="U1793" s="207"/>
      <c r="V1793" s="207"/>
      <c r="W1793" s="207"/>
      <c r="X1793" s="204" t="str">
        <f t="shared" si="57"/>
        <v/>
      </c>
      <c r="Y1793" s="204"/>
      <c r="Z1793" s="204"/>
      <c r="AA1793" s="204"/>
      <c r="AB1793" s="204"/>
    </row>
    <row r="1794" spans="1:30" ht="18" customHeight="1" x14ac:dyDescent="0.2">
      <c r="A1794" s="206" t="s">
        <v>59</v>
      </c>
      <c r="B1794" s="206"/>
      <c r="C1794" s="206"/>
      <c r="D1794" s="206"/>
      <c r="E1794" s="206"/>
      <c r="F1794" s="207"/>
      <c r="G1794" s="207"/>
      <c r="H1794" s="207"/>
      <c r="I1794" s="207"/>
      <c r="J1794" s="207"/>
      <c r="K1794" s="207"/>
      <c r="L1794" s="207"/>
      <c r="M1794" s="207"/>
      <c r="N1794" s="207"/>
      <c r="O1794" s="207"/>
      <c r="P1794" s="207"/>
      <c r="Q1794" s="207"/>
      <c r="R1794" s="207"/>
      <c r="S1794" s="207"/>
      <c r="T1794" s="207"/>
      <c r="U1794" s="207"/>
      <c r="V1794" s="207"/>
      <c r="W1794" s="207"/>
      <c r="X1794" s="204" t="str">
        <f t="shared" si="57"/>
        <v/>
      </c>
      <c r="Y1794" s="204"/>
      <c r="Z1794" s="204"/>
      <c r="AA1794" s="204"/>
      <c r="AB1794" s="204"/>
    </row>
    <row r="1795" spans="1:30" ht="18" customHeight="1" x14ac:dyDescent="0.2">
      <c r="A1795" s="206" t="s">
        <v>60</v>
      </c>
      <c r="B1795" s="206"/>
      <c r="C1795" s="206"/>
      <c r="D1795" s="206"/>
      <c r="E1795" s="206"/>
      <c r="F1795" s="207"/>
      <c r="G1795" s="207"/>
      <c r="H1795" s="207"/>
      <c r="I1795" s="207"/>
      <c r="J1795" s="207"/>
      <c r="K1795" s="207"/>
      <c r="L1795" s="207"/>
      <c r="M1795" s="207"/>
      <c r="N1795" s="207"/>
      <c r="O1795" s="207"/>
      <c r="P1795" s="207"/>
      <c r="Q1795" s="207"/>
      <c r="R1795" s="207"/>
      <c r="S1795" s="207"/>
      <c r="T1795" s="207"/>
      <c r="U1795" s="207"/>
      <c r="V1795" s="207"/>
      <c r="W1795" s="207"/>
      <c r="X1795" s="204" t="str">
        <f t="shared" si="57"/>
        <v/>
      </c>
      <c r="Y1795" s="204"/>
      <c r="Z1795" s="204"/>
      <c r="AA1795" s="204"/>
      <c r="AB1795" s="204"/>
    </row>
    <row r="1796" spans="1:30" ht="18" customHeight="1" x14ac:dyDescent="0.2">
      <c r="A1796" s="206" t="s">
        <v>61</v>
      </c>
      <c r="B1796" s="206"/>
      <c r="C1796" s="206"/>
      <c r="D1796" s="206"/>
      <c r="E1796" s="206"/>
      <c r="F1796" s="207"/>
      <c r="G1796" s="207"/>
      <c r="H1796" s="207"/>
      <c r="I1796" s="207"/>
      <c r="J1796" s="207"/>
      <c r="K1796" s="207"/>
      <c r="L1796" s="207"/>
      <c r="M1796" s="207"/>
      <c r="N1796" s="207"/>
      <c r="O1796" s="207"/>
      <c r="P1796" s="207"/>
      <c r="Q1796" s="207"/>
      <c r="R1796" s="207"/>
      <c r="S1796" s="207"/>
      <c r="T1796" s="207"/>
      <c r="U1796" s="207"/>
      <c r="V1796" s="207"/>
      <c r="W1796" s="207"/>
      <c r="X1796" s="204" t="str">
        <f t="shared" si="57"/>
        <v/>
      </c>
      <c r="Y1796" s="204"/>
      <c r="Z1796" s="204"/>
      <c r="AA1796" s="204"/>
      <c r="AB1796" s="204"/>
    </row>
    <row r="1797" spans="1:30" ht="18" customHeight="1" x14ac:dyDescent="0.2">
      <c r="A1797" s="206" t="s">
        <v>62</v>
      </c>
      <c r="B1797" s="206"/>
      <c r="C1797" s="206"/>
      <c r="D1797" s="206"/>
      <c r="E1797" s="206"/>
      <c r="F1797" s="207"/>
      <c r="G1797" s="207"/>
      <c r="H1797" s="207"/>
      <c r="I1797" s="207"/>
      <c r="J1797" s="207"/>
      <c r="K1797" s="207"/>
      <c r="L1797" s="207"/>
      <c r="M1797" s="207"/>
      <c r="N1797" s="207"/>
      <c r="O1797" s="207"/>
      <c r="P1797" s="207"/>
      <c r="Q1797" s="207"/>
      <c r="R1797" s="207"/>
      <c r="S1797" s="207"/>
      <c r="T1797" s="207"/>
      <c r="U1797" s="207"/>
      <c r="V1797" s="207"/>
      <c r="W1797" s="207"/>
      <c r="X1797" s="204" t="str">
        <f t="shared" si="57"/>
        <v/>
      </c>
      <c r="Y1797" s="204"/>
      <c r="Z1797" s="204"/>
      <c r="AA1797" s="204"/>
      <c r="AB1797" s="204"/>
    </row>
    <row r="1798" spans="1:30" ht="18" customHeight="1" x14ac:dyDescent="0.2">
      <c r="A1798" s="206" t="s">
        <v>63</v>
      </c>
      <c r="B1798" s="206"/>
      <c r="C1798" s="206"/>
      <c r="D1798" s="206"/>
      <c r="E1798" s="206"/>
      <c r="F1798" s="207"/>
      <c r="G1798" s="207"/>
      <c r="H1798" s="207"/>
      <c r="I1798" s="207"/>
      <c r="J1798" s="207"/>
      <c r="K1798" s="207"/>
      <c r="L1798" s="207"/>
      <c r="M1798" s="207"/>
      <c r="N1798" s="207"/>
      <c r="O1798" s="207"/>
      <c r="P1798" s="207"/>
      <c r="Q1798" s="207"/>
      <c r="R1798" s="207"/>
      <c r="S1798" s="207"/>
      <c r="T1798" s="207"/>
      <c r="U1798" s="207"/>
      <c r="V1798" s="207"/>
      <c r="W1798" s="207"/>
      <c r="X1798" s="204" t="str">
        <f t="shared" si="57"/>
        <v/>
      </c>
      <c r="Y1798" s="204"/>
      <c r="Z1798" s="204"/>
      <c r="AA1798" s="204"/>
      <c r="AB1798" s="204"/>
    </row>
    <row r="1799" spans="1:30" ht="18" customHeight="1" x14ac:dyDescent="0.2">
      <c r="A1799" s="206" t="s">
        <v>64</v>
      </c>
      <c r="B1799" s="206"/>
      <c r="C1799" s="206"/>
      <c r="D1799" s="206"/>
      <c r="E1799" s="206"/>
      <c r="F1799" s="207"/>
      <c r="G1799" s="207"/>
      <c r="H1799" s="207"/>
      <c r="I1799" s="207"/>
      <c r="J1799" s="207"/>
      <c r="K1799" s="207"/>
      <c r="L1799" s="207"/>
      <c r="M1799" s="207"/>
      <c r="N1799" s="207"/>
      <c r="O1799" s="207"/>
      <c r="P1799" s="207"/>
      <c r="Q1799" s="207"/>
      <c r="R1799" s="207"/>
      <c r="S1799" s="207"/>
      <c r="T1799" s="207"/>
      <c r="U1799" s="207"/>
      <c r="V1799" s="207"/>
      <c r="W1799" s="207"/>
      <c r="X1799" s="204" t="str">
        <f t="shared" si="57"/>
        <v/>
      </c>
      <c r="Y1799" s="204"/>
      <c r="Z1799" s="204"/>
      <c r="AA1799" s="204"/>
      <c r="AB1799" s="204"/>
    </row>
    <row r="1800" spans="1:30" ht="18" customHeight="1" x14ac:dyDescent="0.2">
      <c r="A1800" s="206" t="s">
        <v>65</v>
      </c>
      <c r="B1800" s="206"/>
      <c r="C1800" s="206"/>
      <c r="D1800" s="206"/>
      <c r="E1800" s="206"/>
      <c r="F1800" s="207"/>
      <c r="G1800" s="207"/>
      <c r="H1800" s="207"/>
      <c r="I1800" s="207"/>
      <c r="J1800" s="207"/>
      <c r="K1800" s="207"/>
      <c r="L1800" s="207"/>
      <c r="M1800" s="207"/>
      <c r="N1800" s="207"/>
      <c r="O1800" s="207"/>
      <c r="P1800" s="207"/>
      <c r="Q1800" s="207"/>
      <c r="R1800" s="207"/>
      <c r="S1800" s="207"/>
      <c r="T1800" s="207"/>
      <c r="U1800" s="207"/>
      <c r="V1800" s="207"/>
      <c r="W1800" s="207"/>
      <c r="X1800" s="204" t="str">
        <f t="shared" si="57"/>
        <v/>
      </c>
      <c r="Y1800" s="204"/>
      <c r="Z1800" s="204"/>
      <c r="AA1800" s="204"/>
      <c r="AB1800" s="204"/>
    </row>
    <row r="1801" spans="1:30" ht="18" customHeight="1" x14ac:dyDescent="0.2">
      <c r="A1801" s="203" t="s">
        <v>66</v>
      </c>
      <c r="B1801" s="203"/>
      <c r="C1801" s="203"/>
      <c r="D1801" s="203"/>
      <c r="E1801" s="203"/>
      <c r="F1801" s="203"/>
      <c r="G1801" s="203"/>
      <c r="H1801" s="203"/>
      <c r="I1801" s="203"/>
      <c r="J1801" s="203"/>
      <c r="K1801" s="203"/>
      <c r="L1801" s="203"/>
      <c r="M1801" s="203"/>
      <c r="N1801" s="203"/>
      <c r="O1801" s="203"/>
      <c r="P1801" s="203"/>
      <c r="Q1801" s="203"/>
      <c r="R1801" s="203"/>
      <c r="S1801" s="203"/>
      <c r="T1801" s="203"/>
      <c r="U1801" s="203"/>
      <c r="V1801" s="203"/>
      <c r="W1801" s="203"/>
      <c r="X1801" s="204" t="str">
        <f>IF(SUM(X1789:AB1800)=0,"",SUM(X1789:AB1800))</f>
        <v/>
      </c>
      <c r="Y1801" s="204"/>
      <c r="Z1801" s="204"/>
      <c r="AA1801" s="204"/>
      <c r="AB1801" s="204"/>
    </row>
    <row r="1802" spans="1:30" ht="18" customHeight="1" x14ac:dyDescent="0.2">
      <c r="A1802" s="203" t="s">
        <v>87</v>
      </c>
      <c r="B1802" s="203"/>
      <c r="C1802" s="203"/>
      <c r="D1802" s="203"/>
      <c r="E1802" s="203"/>
      <c r="F1802" s="203"/>
      <c r="G1802" s="203"/>
      <c r="H1802" s="203"/>
      <c r="I1802" s="203"/>
      <c r="J1802" s="203"/>
      <c r="K1802" s="203"/>
      <c r="L1802" s="203"/>
      <c r="M1802" s="203"/>
      <c r="N1802" s="203"/>
      <c r="O1802" s="203"/>
      <c r="P1802" s="203"/>
      <c r="Q1802" s="203"/>
      <c r="R1802" s="203"/>
      <c r="S1802" s="203"/>
      <c r="T1802" s="203"/>
      <c r="U1802" s="203"/>
      <c r="V1802" s="203"/>
      <c r="W1802" s="203"/>
      <c r="X1802" s="204" t="str">
        <f>IFERROR(ROUND(X1801*0.22,2),"")</f>
        <v/>
      </c>
      <c r="Y1802" s="204"/>
      <c r="Z1802" s="204"/>
      <c r="AA1802" s="204"/>
      <c r="AB1802" s="204"/>
    </row>
    <row r="1803" spans="1:30" ht="18" customHeight="1" x14ac:dyDescent="0.2">
      <c r="A1803" s="203" t="s">
        <v>67</v>
      </c>
      <c r="B1803" s="203"/>
      <c r="C1803" s="203"/>
      <c r="D1803" s="203"/>
      <c r="E1803" s="203"/>
      <c r="F1803" s="203"/>
      <c r="G1803" s="203"/>
      <c r="H1803" s="203"/>
      <c r="I1803" s="203"/>
      <c r="J1803" s="203"/>
      <c r="K1803" s="203"/>
      <c r="L1803" s="203"/>
      <c r="M1803" s="203"/>
      <c r="N1803" s="203"/>
      <c r="O1803" s="203"/>
      <c r="P1803" s="203"/>
      <c r="Q1803" s="203"/>
      <c r="R1803" s="203"/>
      <c r="S1803" s="203"/>
      <c r="T1803" s="203"/>
      <c r="U1803" s="203"/>
      <c r="V1803" s="203"/>
      <c r="W1803" s="203"/>
      <c r="X1803" s="204" t="str">
        <f>IFERROR(ROUND(X1801*0.01,2),"")</f>
        <v/>
      </c>
      <c r="Y1803" s="204"/>
      <c r="Z1803" s="204"/>
      <c r="AA1803" s="204"/>
      <c r="AB1803" s="204"/>
    </row>
    <row r="1804" spans="1:30" ht="18" customHeight="1" x14ac:dyDescent="0.2">
      <c r="A1804" s="203" t="s">
        <v>33</v>
      </c>
      <c r="B1804" s="203"/>
      <c r="C1804" s="203"/>
      <c r="D1804" s="203"/>
      <c r="E1804" s="203"/>
      <c r="F1804" s="203"/>
      <c r="G1804" s="203"/>
      <c r="H1804" s="203"/>
      <c r="I1804" s="203"/>
      <c r="J1804" s="203"/>
      <c r="K1804" s="203"/>
      <c r="L1804" s="203"/>
      <c r="M1804" s="203"/>
      <c r="N1804" s="203"/>
      <c r="O1804" s="203"/>
      <c r="P1804" s="203"/>
      <c r="Q1804" s="203"/>
      <c r="R1804" s="203"/>
      <c r="S1804" s="203"/>
      <c r="T1804" s="203"/>
      <c r="U1804" s="203"/>
      <c r="V1804" s="203"/>
      <c r="W1804" s="203"/>
      <c r="X1804" s="204" t="str">
        <f>IF(SUM(X1801:AB1803)=0,"",SUM(X1801:AB1803))</f>
        <v/>
      </c>
      <c r="Y1804" s="204"/>
      <c r="Z1804" s="204"/>
      <c r="AA1804" s="204"/>
      <c r="AB1804" s="204"/>
    </row>
    <row r="1805" spans="1:30" ht="18" customHeight="1" x14ac:dyDescent="0.2">
      <c r="A1805" s="205" t="str">
        <f>"Gesamtsumme "&amp;Finanzierungsplan!I894&amp;" bis "&amp;Finanzierungsplan!S894</f>
        <v xml:space="preserve">Gesamtsumme  bis </v>
      </c>
      <c r="B1805" s="205"/>
      <c r="C1805" s="205"/>
      <c r="D1805" s="205"/>
      <c r="E1805" s="205"/>
      <c r="F1805" s="205"/>
      <c r="G1805" s="205"/>
      <c r="H1805" s="205"/>
      <c r="I1805" s="205"/>
      <c r="J1805" s="205"/>
      <c r="K1805" s="205"/>
      <c r="L1805" s="205"/>
      <c r="M1805" s="205"/>
      <c r="N1805" s="205"/>
      <c r="O1805" s="205"/>
      <c r="P1805" s="205"/>
      <c r="Q1805" s="205"/>
      <c r="R1805" s="205"/>
      <c r="S1805" s="205"/>
      <c r="T1805" s="205"/>
      <c r="U1805" s="205"/>
      <c r="V1805" s="205"/>
      <c r="W1805" s="205"/>
      <c r="X1805" s="204" t="str">
        <f>IF(SUM(X1804,X1782,X1760)=0,"",IFERROR(ROUND(SUM(X1804,X1782,X1760),2),""))</f>
        <v/>
      </c>
      <c r="Y1805" s="204"/>
      <c r="Z1805" s="204"/>
      <c r="AA1805" s="204"/>
      <c r="AB1805" s="204"/>
    </row>
    <row r="1806" spans="1:30" ht="18" customHeight="1" x14ac:dyDescent="0.2">
      <c r="A1806" s="92"/>
      <c r="B1806" s="82"/>
      <c r="C1806" s="82"/>
      <c r="D1806" s="82"/>
      <c r="E1806" s="82"/>
      <c r="F1806" s="82"/>
      <c r="G1806" s="82"/>
      <c r="H1806" s="82"/>
      <c r="I1806" s="82"/>
      <c r="J1806" s="82"/>
      <c r="K1806" s="82"/>
      <c r="L1806" s="82"/>
      <c r="M1806" s="82"/>
      <c r="N1806" s="82"/>
      <c r="O1806" s="82"/>
      <c r="P1806" s="82"/>
      <c r="Q1806" s="82"/>
      <c r="R1806" s="82"/>
      <c r="S1806" s="92"/>
      <c r="T1806" s="82"/>
      <c r="V1806" s="82"/>
      <c r="W1806" s="82"/>
      <c r="X1806" s="82"/>
      <c r="Y1806" s="82"/>
      <c r="Z1806" s="82"/>
      <c r="AA1806" s="82"/>
      <c r="AB1806" s="82"/>
    </row>
    <row r="1807" spans="1:30" ht="18" customHeight="1" x14ac:dyDescent="0.2">
      <c r="A1807" s="92" t="s">
        <v>75</v>
      </c>
      <c r="B1807" s="82"/>
      <c r="C1807" s="82"/>
      <c r="D1807" s="82"/>
      <c r="E1807" s="82"/>
      <c r="F1807" s="82"/>
      <c r="G1807" s="82"/>
      <c r="H1807" s="82"/>
      <c r="I1807" s="82"/>
      <c r="J1807" s="82"/>
      <c r="K1807" s="82"/>
      <c r="L1807" s="82"/>
      <c r="M1807" s="82"/>
      <c r="N1807" s="82"/>
      <c r="O1807" s="82"/>
      <c r="P1807" s="82"/>
      <c r="Q1807" s="82"/>
      <c r="R1807" s="82"/>
      <c r="T1807" s="82"/>
      <c r="V1807" s="82"/>
      <c r="W1807" s="82"/>
      <c r="X1807" s="82"/>
      <c r="Y1807" s="82"/>
      <c r="Z1807" s="82"/>
      <c r="AA1807" s="82"/>
      <c r="AB1807" s="93" t="s">
        <v>76</v>
      </c>
    </row>
    <row r="1808" spans="1:30" ht="15" customHeight="1" x14ac:dyDescent="0.2">
      <c r="A1808" s="92"/>
      <c r="B1808" s="82"/>
      <c r="C1808" s="82"/>
      <c r="D1808" s="82"/>
      <c r="E1808" s="82"/>
      <c r="F1808" s="82"/>
      <c r="G1808" s="82"/>
      <c r="H1808" s="82"/>
      <c r="I1808" s="82"/>
      <c r="J1808" s="82"/>
      <c r="K1808" s="82"/>
      <c r="L1808" s="82"/>
      <c r="M1808" s="82"/>
      <c r="N1808" s="82"/>
      <c r="O1808" s="82"/>
      <c r="P1808" s="82"/>
      <c r="Q1808" s="82"/>
      <c r="R1808" s="82"/>
      <c r="S1808" s="92"/>
      <c r="T1808" s="82"/>
      <c r="V1808" s="82"/>
      <c r="W1808" s="82"/>
      <c r="X1808" s="82"/>
      <c r="Y1808" s="82"/>
      <c r="Z1808" s="82"/>
      <c r="AA1808" s="82"/>
      <c r="AB1808" s="82"/>
      <c r="AC1808" s="82"/>
      <c r="AD1808" s="82"/>
    </row>
    <row r="1809" spans="1:28" ht="15" customHeight="1" x14ac:dyDescent="0.2">
      <c r="A1809" s="203" t="s">
        <v>145</v>
      </c>
      <c r="B1809" s="203"/>
      <c r="C1809" s="203"/>
      <c r="D1809" s="203"/>
      <c r="E1809" s="203"/>
      <c r="F1809" s="187" t="str">
        <f>IF(Gesamtübersicht!$B$8="","",Gesamtübersicht!$B$8)</f>
        <v/>
      </c>
      <c r="G1809" s="187"/>
      <c r="H1809" s="187"/>
      <c r="I1809" s="187"/>
      <c r="J1809" s="187"/>
      <c r="K1809" s="187"/>
      <c r="L1809" s="187"/>
      <c r="M1809" s="187"/>
      <c r="N1809" s="187"/>
      <c r="O1809" s="187"/>
      <c r="P1809" s="187"/>
      <c r="Q1809" s="187"/>
      <c r="R1809" s="187"/>
      <c r="S1809" s="187"/>
      <c r="T1809" s="187"/>
      <c r="U1809" s="187"/>
      <c r="V1809" s="187"/>
      <c r="W1809" s="187"/>
      <c r="X1809" s="187"/>
      <c r="Y1809" s="187"/>
      <c r="Z1809" s="187"/>
      <c r="AA1809" s="187"/>
      <c r="AB1809" s="187"/>
    </row>
    <row r="1810" spans="1:28" ht="15" customHeight="1" x14ac:dyDescent="0.2">
      <c r="A1810" s="203" t="s">
        <v>142</v>
      </c>
      <c r="B1810" s="203"/>
      <c r="C1810" s="203"/>
      <c r="D1810" s="203"/>
      <c r="E1810" s="203"/>
      <c r="F1810" s="186" t="str">
        <f>IF(Gesamtübersicht!$B$9="","",Gesamtübersicht!$B$9)</f>
        <v/>
      </c>
      <c r="G1810" s="186"/>
      <c r="H1810" s="186"/>
      <c r="I1810" s="186"/>
      <c r="J1810" s="186"/>
      <c r="K1810" s="186"/>
      <c r="L1810" s="186"/>
      <c r="M1810" s="186"/>
      <c r="N1810" s="186"/>
      <c r="O1810" s="186"/>
      <c r="P1810" s="186"/>
      <c r="Q1810" s="186"/>
      <c r="R1810" s="186"/>
      <c r="S1810" s="186"/>
      <c r="T1810" s="186"/>
      <c r="U1810" s="186"/>
      <c r="V1810" s="186"/>
      <c r="W1810" s="186"/>
      <c r="X1810" s="186"/>
      <c r="Y1810" s="186"/>
      <c r="Z1810" s="186"/>
      <c r="AA1810" s="186"/>
      <c r="AB1810" s="186"/>
    </row>
    <row r="1811" spans="1:28" ht="15" customHeight="1" x14ac:dyDescent="0.2">
      <c r="A1811" s="123"/>
      <c r="B1811" s="123"/>
      <c r="C1811" s="123"/>
      <c r="D1811" s="123"/>
      <c r="E1811" s="123"/>
      <c r="F1811" s="96"/>
      <c r="G1811" s="96"/>
      <c r="H1811" s="96"/>
      <c r="I1811" s="96"/>
      <c r="J1811" s="96"/>
      <c r="K1811" s="96"/>
      <c r="L1811" s="96"/>
      <c r="M1811" s="96"/>
      <c r="N1811" s="96"/>
      <c r="O1811" s="96"/>
      <c r="P1811" s="96"/>
      <c r="Q1811" s="96"/>
      <c r="R1811" s="96"/>
      <c r="S1811" s="96"/>
      <c r="T1811" s="96"/>
      <c r="U1811" s="96"/>
      <c r="V1811" s="96"/>
      <c r="W1811" s="96"/>
      <c r="X1811" s="96"/>
      <c r="Y1811" s="96"/>
      <c r="Z1811" s="96"/>
      <c r="AA1811" s="96"/>
      <c r="AB1811" s="96"/>
    </row>
    <row r="1812" spans="1:28" ht="18" customHeight="1" x14ac:dyDescent="0.2">
      <c r="A1812" s="97" t="s">
        <v>147</v>
      </c>
    </row>
    <row r="1813" spans="1:28" ht="18" customHeight="1" x14ac:dyDescent="0.2">
      <c r="A1813" s="217" t="s">
        <v>1</v>
      </c>
      <c r="B1813" s="217"/>
      <c r="C1813" s="217"/>
      <c r="D1813" s="217"/>
      <c r="E1813" s="217"/>
      <c r="F1813" s="217"/>
      <c r="G1813" s="217"/>
      <c r="H1813" s="217"/>
      <c r="I1813" s="217"/>
      <c r="J1813" s="217"/>
      <c r="K1813" s="217"/>
      <c r="L1813" s="217"/>
      <c r="M1813" s="217"/>
      <c r="N1813" s="217"/>
      <c r="O1813" s="217"/>
      <c r="P1813" s="217"/>
      <c r="Q1813" s="217"/>
      <c r="R1813" s="217"/>
      <c r="S1813" s="217"/>
      <c r="T1813" s="217"/>
      <c r="U1813" s="217"/>
      <c r="V1813" s="217"/>
      <c r="W1813" s="217"/>
      <c r="X1813" s="217"/>
      <c r="Y1813" s="217"/>
      <c r="Z1813" s="217"/>
      <c r="AA1813" s="217"/>
      <c r="AB1813" s="217"/>
    </row>
    <row r="1815" spans="1:28" ht="18" customHeight="1" x14ac:dyDescent="0.2">
      <c r="A1815" s="67"/>
      <c r="B1815" s="213" t="s">
        <v>11</v>
      </c>
      <c r="C1815" s="213"/>
      <c r="D1815" s="213"/>
      <c r="E1815" s="213"/>
      <c r="F1815" s="213"/>
      <c r="G1815" s="213"/>
      <c r="H1815" s="213"/>
      <c r="I1815" s="213"/>
      <c r="J1815" s="213"/>
      <c r="K1815" s="213"/>
      <c r="L1815" s="213"/>
      <c r="M1815" s="218"/>
      <c r="N1815" s="218"/>
      <c r="O1815" s="218"/>
      <c r="P1815" s="218"/>
      <c r="Q1815" s="218"/>
      <c r="R1815" s="218"/>
      <c r="S1815" s="218"/>
      <c r="T1815" s="218"/>
      <c r="U1815" s="218"/>
      <c r="V1815" s="218"/>
      <c r="W1815" s="218"/>
      <c r="X1815" s="218"/>
      <c r="Y1815" s="67"/>
      <c r="Z1815" s="67"/>
      <c r="AA1815" s="67"/>
      <c r="AB1815" s="67"/>
    </row>
    <row r="1816" spans="1:28" ht="18" customHeight="1" x14ac:dyDescent="0.2">
      <c r="A1816" s="67"/>
      <c r="B1816" s="224" t="s">
        <v>44</v>
      </c>
      <c r="C1816" s="224"/>
      <c r="D1816" s="224"/>
      <c r="E1816" s="224"/>
      <c r="F1816" s="224"/>
      <c r="G1816" s="224"/>
      <c r="H1816" s="224"/>
      <c r="I1816" s="224"/>
      <c r="J1816" s="224"/>
      <c r="K1816" s="224"/>
      <c r="L1816" s="224"/>
      <c r="M1816" s="3"/>
      <c r="N1816" s="74"/>
      <c r="O1816" s="74"/>
      <c r="P1816" s="74"/>
      <c r="Q1816" s="74"/>
      <c r="R1816" s="74"/>
      <c r="S1816" s="74"/>
      <c r="T1816" s="74"/>
      <c r="U1816" s="74"/>
      <c r="V1816" s="74"/>
      <c r="W1816" s="74"/>
      <c r="X1816" s="74"/>
      <c r="Y1816" s="67"/>
      <c r="Z1816" s="67"/>
      <c r="AA1816" s="67"/>
      <c r="AB1816" s="67"/>
    </row>
    <row r="1818" spans="1:28" ht="18" customHeight="1" x14ac:dyDescent="0.2">
      <c r="A1818" s="217" t="s">
        <v>46</v>
      </c>
      <c r="B1818" s="217"/>
      <c r="C1818" s="217"/>
      <c r="D1818" s="217"/>
      <c r="E1818" s="217"/>
      <c r="F1818" s="217"/>
      <c r="G1818" s="217"/>
      <c r="H1818" s="217"/>
      <c r="I1818" s="217"/>
      <c r="J1818" s="217"/>
      <c r="K1818" s="217"/>
      <c r="L1818" s="217"/>
      <c r="M1818" s="217"/>
      <c r="N1818" s="217"/>
      <c r="O1818" s="217"/>
      <c r="P1818" s="217"/>
      <c r="Q1818" s="217"/>
      <c r="R1818" s="217"/>
      <c r="S1818" s="217"/>
      <c r="T1818" s="217"/>
      <c r="U1818" s="217"/>
      <c r="V1818" s="217"/>
      <c r="W1818" s="217"/>
      <c r="X1818" s="217"/>
      <c r="Y1818" s="217"/>
      <c r="Z1818" s="217"/>
      <c r="AA1818" s="217"/>
      <c r="AB1818" s="217"/>
    </row>
    <row r="1819" spans="1:28" ht="18" customHeight="1" x14ac:dyDescent="0.2">
      <c r="B1819" s="75"/>
      <c r="C1819" s="75"/>
      <c r="D1819" s="75"/>
      <c r="E1819" s="75"/>
      <c r="F1819" s="75"/>
      <c r="G1819" s="75"/>
      <c r="H1819" s="75"/>
      <c r="I1819" s="75"/>
      <c r="J1819" s="75"/>
      <c r="K1819" s="75"/>
    </row>
    <row r="1820" spans="1:28" ht="18" customHeight="1" x14ac:dyDescent="0.2">
      <c r="A1820" s="67"/>
      <c r="B1820" s="213" t="s">
        <v>9</v>
      </c>
      <c r="C1820" s="213"/>
      <c r="D1820" s="213"/>
      <c r="E1820" s="213"/>
      <c r="F1820" s="213"/>
      <c r="G1820" s="213"/>
      <c r="H1820" s="213"/>
      <c r="I1820" s="213"/>
      <c r="J1820" s="213"/>
      <c r="K1820" s="213"/>
      <c r="L1820" s="213"/>
      <c r="M1820" s="214"/>
      <c r="N1820" s="214"/>
      <c r="O1820" s="214"/>
      <c r="P1820" s="214"/>
      <c r="Q1820" s="214"/>
      <c r="R1820" s="214"/>
      <c r="S1820" s="214"/>
      <c r="T1820" s="214"/>
      <c r="U1820" s="214"/>
      <c r="V1820" s="214"/>
      <c r="W1820" s="214"/>
      <c r="X1820" s="214"/>
      <c r="Y1820" s="67"/>
      <c r="Z1820" s="67"/>
      <c r="AA1820" s="67"/>
      <c r="AB1820" s="67"/>
    </row>
    <row r="1821" spans="1:28" ht="18" customHeight="1" x14ac:dyDescent="0.2">
      <c r="A1821" s="67"/>
      <c r="B1821" s="215" t="s">
        <v>52</v>
      </c>
      <c r="C1821" s="215"/>
      <c r="D1821" s="215"/>
      <c r="E1821" s="215"/>
      <c r="F1821" s="215"/>
      <c r="G1821" s="215"/>
      <c r="H1821" s="215"/>
      <c r="I1821" s="215"/>
      <c r="J1821" s="215"/>
      <c r="K1821" s="215"/>
      <c r="L1821" s="215"/>
      <c r="M1821" s="207"/>
      <c r="N1821" s="207"/>
      <c r="O1821" s="207"/>
      <c r="P1821" s="207"/>
      <c r="Q1821" s="207"/>
      <c r="R1821" s="207"/>
      <c r="S1821" s="207"/>
      <c r="T1821" s="207"/>
      <c r="U1821" s="207"/>
      <c r="V1821" s="207"/>
      <c r="W1821" s="207"/>
      <c r="X1821" s="207"/>
      <c r="Y1821" s="67"/>
      <c r="Z1821" s="67"/>
      <c r="AA1821" s="67"/>
      <c r="AB1821" s="67"/>
    </row>
    <row r="1822" spans="1:28" ht="18" customHeight="1" x14ac:dyDescent="0.2">
      <c r="A1822" s="67"/>
      <c r="B1822" s="215" t="s">
        <v>53</v>
      </c>
      <c r="C1822" s="215"/>
      <c r="D1822" s="215"/>
      <c r="E1822" s="215"/>
      <c r="F1822" s="215"/>
      <c r="G1822" s="215"/>
      <c r="H1822" s="215"/>
      <c r="I1822" s="215"/>
      <c r="J1822" s="215"/>
      <c r="K1822" s="215"/>
      <c r="L1822" s="215"/>
      <c r="M1822" s="207"/>
      <c r="N1822" s="207"/>
      <c r="O1822" s="207"/>
      <c r="P1822" s="207"/>
      <c r="Q1822" s="207"/>
      <c r="R1822" s="207"/>
      <c r="S1822" s="207"/>
      <c r="T1822" s="207"/>
      <c r="U1822" s="207"/>
      <c r="V1822" s="207"/>
      <c r="W1822" s="207"/>
      <c r="X1822" s="207"/>
      <c r="Y1822" s="67"/>
      <c r="Z1822" s="67"/>
      <c r="AA1822" s="67"/>
      <c r="AB1822" s="67"/>
    </row>
    <row r="1823" spans="1:28" ht="18" customHeight="1" x14ac:dyDescent="0.2">
      <c r="A1823" s="67"/>
      <c r="B1823" s="213" t="s">
        <v>38</v>
      </c>
      <c r="C1823" s="213"/>
      <c r="D1823" s="213"/>
      <c r="E1823" s="213"/>
      <c r="F1823" s="213"/>
      <c r="G1823" s="213"/>
      <c r="H1823" s="213"/>
      <c r="I1823" s="213"/>
      <c r="J1823" s="213"/>
      <c r="K1823" s="213"/>
      <c r="L1823" s="213"/>
      <c r="M1823" s="216"/>
      <c r="N1823" s="216"/>
      <c r="O1823" s="216"/>
      <c r="P1823" s="216"/>
      <c r="Q1823" s="216"/>
      <c r="R1823" s="216"/>
      <c r="S1823" s="216"/>
      <c r="T1823" s="216"/>
      <c r="U1823" s="216"/>
      <c r="V1823" s="216"/>
      <c r="W1823" s="216"/>
      <c r="X1823" s="216"/>
      <c r="Y1823" s="67"/>
      <c r="Z1823" s="67"/>
      <c r="AA1823" s="67"/>
      <c r="AB1823" s="67"/>
    </row>
    <row r="1824" spans="1:28" ht="18" customHeight="1" x14ac:dyDescent="0.2">
      <c r="B1824" s="76"/>
      <c r="C1824" s="76"/>
      <c r="D1824" s="76"/>
      <c r="E1824" s="76"/>
      <c r="F1824" s="76"/>
      <c r="G1824" s="76"/>
      <c r="H1824" s="76"/>
      <c r="I1824" s="76"/>
      <c r="J1824" s="76"/>
      <c r="K1824" s="76"/>
      <c r="L1824" s="76"/>
      <c r="M1824" s="77"/>
      <c r="N1824" s="77"/>
      <c r="O1824" s="77"/>
      <c r="P1824" s="77"/>
      <c r="Q1824" s="77"/>
      <c r="R1824" s="77"/>
      <c r="S1824" s="77"/>
      <c r="T1824" s="77"/>
      <c r="U1824" s="77"/>
      <c r="V1824" s="77"/>
      <c r="W1824" s="77"/>
      <c r="X1824" s="77"/>
    </row>
    <row r="1825" spans="1:28" ht="18" customHeight="1" x14ac:dyDescent="0.2">
      <c r="A1825" s="217" t="s">
        <v>10</v>
      </c>
      <c r="B1825" s="217"/>
      <c r="C1825" s="217"/>
      <c r="D1825" s="217"/>
      <c r="E1825" s="217"/>
      <c r="F1825" s="217"/>
      <c r="G1825" s="217"/>
      <c r="H1825" s="217"/>
      <c r="I1825" s="217"/>
      <c r="J1825" s="217"/>
      <c r="K1825" s="217"/>
      <c r="L1825" s="217"/>
      <c r="M1825" s="217"/>
      <c r="N1825" s="217"/>
      <c r="O1825" s="217"/>
      <c r="P1825" s="217"/>
      <c r="Q1825" s="217"/>
      <c r="R1825" s="217"/>
      <c r="S1825" s="217"/>
      <c r="T1825" s="217"/>
      <c r="U1825" s="217"/>
      <c r="V1825" s="217"/>
      <c r="W1825" s="217"/>
      <c r="X1825" s="217"/>
      <c r="Y1825" s="217"/>
      <c r="Z1825" s="217"/>
      <c r="AA1825" s="217"/>
      <c r="AB1825" s="217"/>
    </row>
    <row r="1826" spans="1:28" ht="18" customHeight="1" x14ac:dyDescent="0.2">
      <c r="B1826" s="75"/>
      <c r="C1826" s="75"/>
      <c r="D1826" s="75"/>
      <c r="E1826" s="75"/>
      <c r="F1826" s="75"/>
      <c r="G1826" s="75"/>
      <c r="H1826" s="75"/>
      <c r="I1826" s="75"/>
      <c r="K1826" s="75"/>
    </row>
    <row r="1827" spans="1:28" ht="18" customHeight="1" x14ac:dyDescent="0.2">
      <c r="A1827" s="78"/>
      <c r="B1827" s="215" t="s">
        <v>114</v>
      </c>
      <c r="C1827" s="213"/>
      <c r="D1827" s="213"/>
      <c r="E1827" s="213"/>
      <c r="F1827" s="213"/>
      <c r="G1827" s="213"/>
      <c r="H1827" s="213"/>
      <c r="I1827" s="213"/>
      <c r="J1827" s="213"/>
      <c r="K1827" s="213"/>
      <c r="L1827" s="213"/>
      <c r="M1827" s="218"/>
      <c r="N1827" s="219"/>
      <c r="O1827" s="219"/>
      <c r="P1827" s="219"/>
      <c r="Q1827" s="219"/>
      <c r="R1827" s="219"/>
      <c r="S1827" s="219"/>
      <c r="T1827" s="219"/>
      <c r="U1827" s="219"/>
      <c r="V1827" s="219"/>
      <c r="W1827" s="219"/>
      <c r="X1827" s="219"/>
      <c r="Y1827" s="78"/>
      <c r="Z1827" s="78"/>
      <c r="AA1827" s="78"/>
      <c r="AB1827" s="78"/>
    </row>
    <row r="1828" spans="1:28" ht="18" customHeight="1" x14ac:dyDescent="0.2">
      <c r="A1828" s="78"/>
      <c r="B1828" s="215" t="s">
        <v>112</v>
      </c>
      <c r="C1828" s="213"/>
      <c r="D1828" s="213"/>
      <c r="E1828" s="213"/>
      <c r="F1828" s="213"/>
      <c r="G1828" s="213"/>
      <c r="H1828" s="213"/>
      <c r="I1828" s="213"/>
      <c r="J1828" s="213"/>
      <c r="K1828" s="213"/>
      <c r="L1828" s="213"/>
      <c r="M1828" s="220"/>
      <c r="N1828" s="220"/>
      <c r="O1828" s="220"/>
      <c r="P1828" s="220"/>
      <c r="Q1828" s="220"/>
      <c r="R1828" s="220"/>
      <c r="S1828" s="220"/>
      <c r="T1828" s="220"/>
      <c r="U1828" s="220"/>
      <c r="V1828" s="220"/>
      <c r="W1828" s="220"/>
      <c r="X1828" s="220"/>
      <c r="Y1828" s="78"/>
      <c r="Z1828" s="78"/>
      <c r="AA1828" s="78"/>
      <c r="AB1828" s="78"/>
    </row>
    <row r="1829" spans="1:28" ht="18" customHeight="1" x14ac:dyDescent="0.2">
      <c r="A1829" s="78"/>
      <c r="B1829" s="215" t="s">
        <v>77</v>
      </c>
      <c r="C1829" s="213"/>
      <c r="D1829" s="213"/>
      <c r="E1829" s="213"/>
      <c r="F1829" s="213"/>
      <c r="G1829" s="213"/>
      <c r="H1829" s="213"/>
      <c r="I1829" s="213"/>
      <c r="J1829" s="213"/>
      <c r="K1829" s="213"/>
      <c r="L1829" s="213"/>
      <c r="M1829" s="221"/>
      <c r="N1829" s="221"/>
      <c r="O1829" s="221"/>
      <c r="P1829" s="221"/>
      <c r="Q1829" s="221"/>
      <c r="R1829" s="221"/>
      <c r="S1829" s="221"/>
      <c r="T1829" s="221"/>
      <c r="U1829" s="221"/>
      <c r="V1829" s="221"/>
      <c r="W1829" s="221"/>
      <c r="X1829" s="221"/>
      <c r="Y1829" s="78"/>
      <c r="Z1829" s="78"/>
      <c r="AA1829" s="78"/>
      <c r="AB1829" s="78"/>
    </row>
    <row r="1830" spans="1:28" ht="18" customHeight="1" x14ac:dyDescent="0.2">
      <c r="A1830" s="78"/>
      <c r="B1830" s="215" t="s">
        <v>113</v>
      </c>
      <c r="C1830" s="213"/>
      <c r="D1830" s="213"/>
      <c r="E1830" s="213"/>
      <c r="F1830" s="213"/>
      <c r="G1830" s="213"/>
      <c r="H1830" s="213"/>
      <c r="I1830" s="213"/>
      <c r="J1830" s="213"/>
      <c r="K1830" s="213"/>
      <c r="L1830" s="213"/>
      <c r="M1830" s="222"/>
      <c r="N1830" s="222"/>
      <c r="O1830" s="222"/>
      <c r="P1830" s="222"/>
      <c r="Q1830" s="222"/>
      <c r="R1830" s="223" t="s">
        <v>8</v>
      </c>
      <c r="S1830" s="223"/>
      <c r="T1830" s="222"/>
      <c r="U1830" s="222"/>
      <c r="V1830" s="222"/>
      <c r="W1830" s="222"/>
      <c r="X1830" s="222"/>
      <c r="Y1830" s="78"/>
      <c r="Z1830" s="78"/>
      <c r="AA1830" s="78"/>
      <c r="AB1830" s="78"/>
    </row>
    <row r="1831" spans="1:28" ht="18" customHeight="1" x14ac:dyDescent="0.2">
      <c r="A1831" s="78"/>
      <c r="B1831" s="122"/>
      <c r="C1831" s="122"/>
      <c r="D1831" s="122"/>
      <c r="E1831" s="122"/>
      <c r="F1831" s="122"/>
      <c r="G1831" s="122"/>
      <c r="H1831" s="122"/>
      <c r="I1831" s="122"/>
      <c r="J1831" s="122"/>
      <c r="K1831" s="122"/>
      <c r="L1831" s="122"/>
      <c r="M1831" s="80"/>
      <c r="N1831" s="80"/>
      <c r="O1831" s="80"/>
      <c r="P1831" s="80"/>
      <c r="Q1831" s="80"/>
      <c r="R1831" s="81"/>
      <c r="S1831" s="81"/>
      <c r="T1831" s="80"/>
      <c r="U1831" s="80"/>
      <c r="V1831" s="80"/>
      <c r="W1831" s="80"/>
      <c r="X1831" s="80"/>
      <c r="Y1831" s="78"/>
      <c r="Z1831" s="78"/>
      <c r="AA1831" s="78"/>
      <c r="AB1831" s="78"/>
    </row>
    <row r="1832" spans="1:28" ht="18" customHeight="1" x14ac:dyDescent="0.2">
      <c r="A1832" s="82" t="s">
        <v>125</v>
      </c>
      <c r="B1832" s="122"/>
      <c r="C1832" s="122"/>
      <c r="D1832" s="122"/>
      <c r="E1832" s="122"/>
      <c r="F1832" s="122"/>
      <c r="G1832" s="122"/>
      <c r="H1832" s="122"/>
      <c r="I1832" s="122"/>
      <c r="J1832" s="122"/>
      <c r="K1832" s="122"/>
      <c r="L1832" s="122"/>
      <c r="M1832" s="78"/>
      <c r="N1832" s="78"/>
      <c r="O1832" s="80"/>
      <c r="P1832" s="80"/>
      <c r="Q1832" s="80"/>
      <c r="R1832" s="81"/>
      <c r="S1832" s="81"/>
      <c r="T1832" s="80"/>
      <c r="U1832" s="80"/>
      <c r="V1832" s="80"/>
      <c r="W1832" s="80"/>
      <c r="X1832" s="80"/>
      <c r="Y1832" s="78"/>
      <c r="Z1832" s="78"/>
      <c r="AA1832" s="78"/>
      <c r="AB1832" s="78"/>
    </row>
    <row r="1833" spans="1:28" ht="18" customHeight="1" x14ac:dyDescent="0.2">
      <c r="A1833" s="82" t="s">
        <v>126</v>
      </c>
      <c r="B1833" s="67"/>
      <c r="C1833" s="67"/>
      <c r="D1833" s="67"/>
      <c r="E1833" s="123"/>
      <c r="F1833" s="68"/>
      <c r="G1833" s="68"/>
      <c r="H1833" s="68"/>
      <c r="I1833" s="68"/>
      <c r="J1833" s="68"/>
      <c r="K1833" s="68"/>
      <c r="L1833" s="68"/>
      <c r="M1833" s="68"/>
      <c r="N1833" s="68"/>
      <c r="O1833" s="68"/>
      <c r="P1833" s="68"/>
      <c r="Q1833" s="68"/>
      <c r="R1833" s="68"/>
      <c r="S1833" s="68"/>
      <c r="T1833" s="68"/>
      <c r="U1833" s="68"/>
      <c r="V1833" s="68"/>
      <c r="W1833" s="68"/>
      <c r="X1833" s="68"/>
      <c r="Y1833" s="68"/>
      <c r="Z1833" s="68"/>
      <c r="AA1833" s="68"/>
      <c r="AB1833" s="68"/>
    </row>
    <row r="1834" spans="1:28" ht="18" customHeight="1" x14ac:dyDescent="0.2">
      <c r="A1834" s="67"/>
      <c r="B1834" s="67"/>
      <c r="C1834" s="67"/>
      <c r="D1834" s="67"/>
      <c r="E1834" s="123"/>
      <c r="F1834" s="68"/>
      <c r="G1834" s="68"/>
      <c r="H1834" s="68"/>
      <c r="I1834" s="68"/>
      <c r="J1834" s="68"/>
      <c r="K1834" s="68"/>
      <c r="L1834" s="68"/>
      <c r="M1834" s="68"/>
      <c r="N1834" s="68"/>
      <c r="O1834" s="68"/>
      <c r="P1834" s="68"/>
      <c r="Q1834" s="68"/>
      <c r="R1834" s="68"/>
      <c r="S1834" s="68"/>
      <c r="T1834" s="68"/>
      <c r="U1834" s="68"/>
      <c r="V1834" s="68"/>
      <c r="W1834" s="68"/>
      <c r="X1834" s="68"/>
      <c r="Y1834" s="68"/>
      <c r="Z1834" s="68"/>
      <c r="AA1834" s="68"/>
      <c r="AB1834" s="68"/>
    </row>
    <row r="1835" spans="1:28" ht="18" customHeight="1" x14ac:dyDescent="0.2">
      <c r="A1835" s="211" t="s">
        <v>47</v>
      </c>
      <c r="B1835" s="211"/>
      <c r="C1835" s="211"/>
      <c r="D1835" s="211"/>
      <c r="E1835" s="211"/>
      <c r="F1835" s="211"/>
      <c r="G1835" s="211"/>
      <c r="H1835" s="211"/>
      <c r="I1835" s="211"/>
      <c r="J1835" s="211"/>
      <c r="K1835" s="211"/>
      <c r="L1835" s="211"/>
      <c r="M1835" s="211"/>
      <c r="N1835" s="211"/>
      <c r="O1835" s="211"/>
      <c r="P1835" s="211"/>
      <c r="Q1835" s="211"/>
      <c r="R1835" s="211"/>
      <c r="S1835" s="211"/>
      <c r="T1835" s="211"/>
      <c r="U1835" s="211"/>
      <c r="V1835" s="211"/>
      <c r="W1835" s="211"/>
      <c r="X1835" s="211"/>
      <c r="Y1835" s="211"/>
      <c r="Z1835" s="211"/>
      <c r="AA1835" s="211"/>
      <c r="AB1835" s="211"/>
    </row>
    <row r="1837" spans="1:28" ht="18" customHeight="1" x14ac:dyDescent="0.2">
      <c r="A1837" s="212">
        <f>Finanzierungsplan!$I$48</f>
        <v>2026</v>
      </c>
      <c r="B1837" s="208"/>
    </row>
    <row r="1838" spans="1:28" ht="18" customHeight="1" x14ac:dyDescent="0.2">
      <c r="A1838" s="209" t="s">
        <v>48</v>
      </c>
      <c r="B1838" s="209"/>
      <c r="C1838" s="209"/>
      <c r="D1838" s="209"/>
      <c r="E1838" s="209"/>
      <c r="F1838" s="210" t="s">
        <v>81</v>
      </c>
      <c r="G1838" s="210"/>
      <c r="H1838" s="210"/>
      <c r="I1838" s="210"/>
      <c r="J1838" s="210"/>
      <c r="K1838" s="210" t="s">
        <v>69</v>
      </c>
      <c r="L1838" s="210"/>
      <c r="M1838" s="210"/>
      <c r="N1838" s="210"/>
      <c r="O1838" s="210"/>
      <c r="P1838" s="210"/>
      <c r="Q1838" s="210"/>
      <c r="R1838" s="210"/>
      <c r="S1838" s="210" t="s">
        <v>70</v>
      </c>
      <c r="T1838" s="210"/>
      <c r="U1838" s="210"/>
      <c r="V1838" s="210"/>
      <c r="W1838" s="210"/>
      <c r="X1838" s="210" t="s">
        <v>115</v>
      </c>
      <c r="Y1838" s="210"/>
      <c r="Z1838" s="210"/>
      <c r="AA1838" s="210"/>
      <c r="AB1838" s="210"/>
    </row>
    <row r="1839" spans="1:28" ht="18" customHeight="1" x14ac:dyDescent="0.2">
      <c r="A1839" s="209"/>
      <c r="B1839" s="209"/>
      <c r="C1839" s="209"/>
      <c r="D1839" s="209"/>
      <c r="E1839" s="209"/>
      <c r="F1839" s="210"/>
      <c r="G1839" s="210"/>
      <c r="H1839" s="210"/>
      <c r="I1839" s="210"/>
      <c r="J1839" s="210"/>
      <c r="K1839" s="210"/>
      <c r="L1839" s="210"/>
      <c r="M1839" s="210"/>
      <c r="N1839" s="210"/>
      <c r="O1839" s="210"/>
      <c r="P1839" s="210"/>
      <c r="Q1839" s="210"/>
      <c r="R1839" s="210"/>
      <c r="S1839" s="210"/>
      <c r="T1839" s="210"/>
      <c r="U1839" s="210"/>
      <c r="V1839" s="210"/>
      <c r="W1839" s="210"/>
      <c r="X1839" s="210"/>
      <c r="Y1839" s="210"/>
      <c r="Z1839" s="210"/>
      <c r="AA1839" s="210"/>
      <c r="AB1839" s="210"/>
    </row>
    <row r="1840" spans="1:28" ht="18" customHeight="1" x14ac:dyDescent="0.2">
      <c r="A1840" s="206" t="s">
        <v>54</v>
      </c>
      <c r="B1840" s="206"/>
      <c r="C1840" s="206"/>
      <c r="D1840" s="206"/>
      <c r="E1840" s="206"/>
      <c r="F1840" s="207"/>
      <c r="G1840" s="207"/>
      <c r="H1840" s="207"/>
      <c r="I1840" s="207"/>
      <c r="J1840" s="207"/>
      <c r="K1840" s="207"/>
      <c r="L1840" s="207"/>
      <c r="M1840" s="207"/>
      <c r="N1840" s="207"/>
      <c r="O1840" s="207"/>
      <c r="P1840" s="207"/>
      <c r="Q1840" s="207"/>
      <c r="R1840" s="207"/>
      <c r="S1840" s="207"/>
      <c r="T1840" s="207"/>
      <c r="U1840" s="207"/>
      <c r="V1840" s="207"/>
      <c r="W1840" s="207"/>
      <c r="X1840" s="204" t="str">
        <f>IF(OR($M$1828="",$M$1820="",SUM(F1840:W1840)=0),"",IFERROR(ROUND((F1840+K1840+S1840)*$M$1828/$M$1820,2),""))</f>
        <v/>
      </c>
      <c r="Y1840" s="204"/>
      <c r="Z1840" s="204"/>
      <c r="AA1840" s="204"/>
      <c r="AB1840" s="204"/>
    </row>
    <row r="1841" spans="1:28" ht="18" customHeight="1" x14ac:dyDescent="0.2">
      <c r="A1841" s="206" t="s">
        <v>55</v>
      </c>
      <c r="B1841" s="206"/>
      <c r="C1841" s="206"/>
      <c r="D1841" s="206"/>
      <c r="E1841" s="206"/>
      <c r="F1841" s="207"/>
      <c r="G1841" s="207"/>
      <c r="H1841" s="207"/>
      <c r="I1841" s="207"/>
      <c r="J1841" s="207"/>
      <c r="K1841" s="207"/>
      <c r="L1841" s="207"/>
      <c r="M1841" s="207"/>
      <c r="N1841" s="207"/>
      <c r="O1841" s="207"/>
      <c r="P1841" s="207"/>
      <c r="Q1841" s="207"/>
      <c r="R1841" s="207"/>
      <c r="S1841" s="207"/>
      <c r="T1841" s="207"/>
      <c r="U1841" s="207"/>
      <c r="V1841" s="207"/>
      <c r="W1841" s="207"/>
      <c r="X1841" s="204" t="str">
        <f t="shared" ref="X1841:X1851" si="58">IF(OR($M$1828="",$M$1820="",SUM(F1841:W1841)=0),"",IFERROR(ROUND((F1841+K1841+S1841)*$M$1828/$M$1820,2),""))</f>
        <v/>
      </c>
      <c r="Y1841" s="204"/>
      <c r="Z1841" s="204"/>
      <c r="AA1841" s="204"/>
      <c r="AB1841" s="204"/>
    </row>
    <row r="1842" spans="1:28" ht="18" customHeight="1" x14ac:dyDescent="0.2">
      <c r="A1842" s="206" t="s">
        <v>56</v>
      </c>
      <c r="B1842" s="206"/>
      <c r="C1842" s="206"/>
      <c r="D1842" s="206"/>
      <c r="E1842" s="206"/>
      <c r="F1842" s="207"/>
      <c r="G1842" s="207"/>
      <c r="H1842" s="207"/>
      <c r="I1842" s="207"/>
      <c r="J1842" s="207"/>
      <c r="K1842" s="207"/>
      <c r="L1842" s="207"/>
      <c r="M1842" s="207"/>
      <c r="N1842" s="207"/>
      <c r="O1842" s="207"/>
      <c r="P1842" s="207"/>
      <c r="Q1842" s="207"/>
      <c r="R1842" s="207"/>
      <c r="S1842" s="207"/>
      <c r="T1842" s="207"/>
      <c r="U1842" s="207"/>
      <c r="V1842" s="207"/>
      <c r="W1842" s="207"/>
      <c r="X1842" s="204" t="str">
        <f t="shared" si="58"/>
        <v/>
      </c>
      <c r="Y1842" s="204"/>
      <c r="Z1842" s="204"/>
      <c r="AA1842" s="204"/>
      <c r="AB1842" s="204"/>
    </row>
    <row r="1843" spans="1:28" ht="18" customHeight="1" x14ac:dyDescent="0.2">
      <c r="A1843" s="206" t="s">
        <v>57</v>
      </c>
      <c r="B1843" s="206"/>
      <c r="C1843" s="206"/>
      <c r="D1843" s="206"/>
      <c r="E1843" s="206"/>
      <c r="F1843" s="207"/>
      <c r="G1843" s="207"/>
      <c r="H1843" s="207"/>
      <c r="I1843" s="207"/>
      <c r="J1843" s="207"/>
      <c r="K1843" s="207"/>
      <c r="L1843" s="207"/>
      <c r="M1843" s="207"/>
      <c r="N1843" s="207"/>
      <c r="O1843" s="207"/>
      <c r="P1843" s="207"/>
      <c r="Q1843" s="207"/>
      <c r="R1843" s="207"/>
      <c r="S1843" s="207"/>
      <c r="T1843" s="207"/>
      <c r="U1843" s="207"/>
      <c r="V1843" s="207"/>
      <c r="W1843" s="207"/>
      <c r="X1843" s="204" t="str">
        <f t="shared" si="58"/>
        <v/>
      </c>
      <c r="Y1843" s="204"/>
      <c r="Z1843" s="204"/>
      <c r="AA1843" s="204"/>
      <c r="AB1843" s="204"/>
    </row>
    <row r="1844" spans="1:28" ht="18" customHeight="1" x14ac:dyDescent="0.2">
      <c r="A1844" s="206" t="s">
        <v>58</v>
      </c>
      <c r="B1844" s="206"/>
      <c r="C1844" s="206"/>
      <c r="D1844" s="206"/>
      <c r="E1844" s="206"/>
      <c r="F1844" s="207"/>
      <c r="G1844" s="207"/>
      <c r="H1844" s="207"/>
      <c r="I1844" s="207"/>
      <c r="J1844" s="207"/>
      <c r="K1844" s="207"/>
      <c r="L1844" s="207"/>
      <c r="M1844" s="207"/>
      <c r="N1844" s="207"/>
      <c r="O1844" s="207"/>
      <c r="P1844" s="207"/>
      <c r="Q1844" s="207"/>
      <c r="R1844" s="207"/>
      <c r="S1844" s="207"/>
      <c r="T1844" s="207"/>
      <c r="U1844" s="207"/>
      <c r="V1844" s="207"/>
      <c r="W1844" s="207"/>
      <c r="X1844" s="204" t="str">
        <f t="shared" si="58"/>
        <v/>
      </c>
      <c r="Y1844" s="204"/>
      <c r="Z1844" s="204"/>
      <c r="AA1844" s="204"/>
      <c r="AB1844" s="204"/>
    </row>
    <row r="1845" spans="1:28" ht="18" customHeight="1" x14ac:dyDescent="0.2">
      <c r="A1845" s="206" t="s">
        <v>59</v>
      </c>
      <c r="B1845" s="206"/>
      <c r="C1845" s="206"/>
      <c r="D1845" s="206"/>
      <c r="E1845" s="206"/>
      <c r="F1845" s="207"/>
      <c r="G1845" s="207"/>
      <c r="H1845" s="207"/>
      <c r="I1845" s="207"/>
      <c r="J1845" s="207"/>
      <c r="K1845" s="207"/>
      <c r="L1845" s="207"/>
      <c r="M1845" s="207"/>
      <c r="N1845" s="207"/>
      <c r="O1845" s="207"/>
      <c r="P1845" s="207"/>
      <c r="Q1845" s="207"/>
      <c r="R1845" s="207"/>
      <c r="S1845" s="207"/>
      <c r="T1845" s="207"/>
      <c r="U1845" s="207"/>
      <c r="V1845" s="207"/>
      <c r="W1845" s="207"/>
      <c r="X1845" s="204" t="str">
        <f t="shared" si="58"/>
        <v/>
      </c>
      <c r="Y1845" s="204"/>
      <c r="Z1845" s="204"/>
      <c r="AA1845" s="204"/>
      <c r="AB1845" s="204"/>
    </row>
    <row r="1846" spans="1:28" ht="18" customHeight="1" x14ac:dyDescent="0.2">
      <c r="A1846" s="206" t="s">
        <v>60</v>
      </c>
      <c r="B1846" s="206"/>
      <c r="C1846" s="206"/>
      <c r="D1846" s="206"/>
      <c r="E1846" s="206"/>
      <c r="F1846" s="207"/>
      <c r="G1846" s="207"/>
      <c r="H1846" s="207"/>
      <c r="I1846" s="207"/>
      <c r="J1846" s="207"/>
      <c r="K1846" s="207"/>
      <c r="L1846" s="207"/>
      <c r="M1846" s="207"/>
      <c r="N1846" s="207"/>
      <c r="O1846" s="207"/>
      <c r="P1846" s="207"/>
      <c r="Q1846" s="207"/>
      <c r="R1846" s="207"/>
      <c r="S1846" s="207"/>
      <c r="T1846" s="207"/>
      <c r="U1846" s="207"/>
      <c r="V1846" s="207"/>
      <c r="W1846" s="207"/>
      <c r="X1846" s="204" t="str">
        <f t="shared" si="58"/>
        <v/>
      </c>
      <c r="Y1846" s="204"/>
      <c r="Z1846" s="204"/>
      <c r="AA1846" s="204"/>
      <c r="AB1846" s="204"/>
    </row>
    <row r="1847" spans="1:28" ht="18" customHeight="1" x14ac:dyDescent="0.2">
      <c r="A1847" s="206" t="s">
        <v>61</v>
      </c>
      <c r="B1847" s="206"/>
      <c r="C1847" s="206"/>
      <c r="D1847" s="206"/>
      <c r="E1847" s="206"/>
      <c r="F1847" s="207"/>
      <c r="G1847" s="207"/>
      <c r="H1847" s="207"/>
      <c r="I1847" s="207"/>
      <c r="J1847" s="207"/>
      <c r="K1847" s="207"/>
      <c r="L1847" s="207"/>
      <c r="M1847" s="207"/>
      <c r="N1847" s="207"/>
      <c r="O1847" s="207"/>
      <c r="P1847" s="207"/>
      <c r="Q1847" s="207"/>
      <c r="R1847" s="207"/>
      <c r="S1847" s="207"/>
      <c r="T1847" s="207"/>
      <c r="U1847" s="207"/>
      <c r="V1847" s="207"/>
      <c r="W1847" s="207"/>
      <c r="X1847" s="204" t="str">
        <f t="shared" si="58"/>
        <v/>
      </c>
      <c r="Y1847" s="204"/>
      <c r="Z1847" s="204"/>
      <c r="AA1847" s="204"/>
      <c r="AB1847" s="204"/>
    </row>
    <row r="1848" spans="1:28" ht="18" customHeight="1" x14ac:dyDescent="0.2">
      <c r="A1848" s="206" t="s">
        <v>62</v>
      </c>
      <c r="B1848" s="206"/>
      <c r="C1848" s="206"/>
      <c r="D1848" s="206"/>
      <c r="E1848" s="206"/>
      <c r="F1848" s="207"/>
      <c r="G1848" s="207"/>
      <c r="H1848" s="207"/>
      <c r="I1848" s="207"/>
      <c r="J1848" s="207"/>
      <c r="K1848" s="207"/>
      <c r="L1848" s="207"/>
      <c r="M1848" s="207"/>
      <c r="N1848" s="207"/>
      <c r="O1848" s="207"/>
      <c r="P1848" s="207"/>
      <c r="Q1848" s="207"/>
      <c r="R1848" s="207"/>
      <c r="S1848" s="207"/>
      <c r="T1848" s="207"/>
      <c r="U1848" s="207"/>
      <c r="V1848" s="207"/>
      <c r="W1848" s="207"/>
      <c r="X1848" s="204" t="str">
        <f t="shared" si="58"/>
        <v/>
      </c>
      <c r="Y1848" s="204"/>
      <c r="Z1848" s="204"/>
      <c r="AA1848" s="204"/>
      <c r="AB1848" s="204"/>
    </row>
    <row r="1849" spans="1:28" ht="18" customHeight="1" x14ac:dyDescent="0.2">
      <c r="A1849" s="206" t="s">
        <v>63</v>
      </c>
      <c r="B1849" s="206"/>
      <c r="C1849" s="206"/>
      <c r="D1849" s="206"/>
      <c r="E1849" s="206"/>
      <c r="F1849" s="207"/>
      <c r="G1849" s="207"/>
      <c r="H1849" s="207"/>
      <c r="I1849" s="207"/>
      <c r="J1849" s="207"/>
      <c r="K1849" s="207"/>
      <c r="L1849" s="207"/>
      <c r="M1849" s="207"/>
      <c r="N1849" s="207"/>
      <c r="O1849" s="207"/>
      <c r="P1849" s="207"/>
      <c r="Q1849" s="207"/>
      <c r="R1849" s="207"/>
      <c r="S1849" s="207"/>
      <c r="T1849" s="207"/>
      <c r="U1849" s="207"/>
      <c r="V1849" s="207"/>
      <c r="W1849" s="207"/>
      <c r="X1849" s="204" t="str">
        <f t="shared" si="58"/>
        <v/>
      </c>
      <c r="Y1849" s="204"/>
      <c r="Z1849" s="204"/>
      <c r="AA1849" s="204"/>
      <c r="AB1849" s="204"/>
    </row>
    <row r="1850" spans="1:28" ht="18" customHeight="1" x14ac:dyDescent="0.2">
      <c r="A1850" s="206" t="s">
        <v>64</v>
      </c>
      <c r="B1850" s="206"/>
      <c r="C1850" s="206"/>
      <c r="D1850" s="206"/>
      <c r="E1850" s="206"/>
      <c r="F1850" s="207"/>
      <c r="G1850" s="207"/>
      <c r="H1850" s="207"/>
      <c r="I1850" s="207"/>
      <c r="J1850" s="207"/>
      <c r="K1850" s="207"/>
      <c r="L1850" s="207"/>
      <c r="M1850" s="207"/>
      <c r="N1850" s="207"/>
      <c r="O1850" s="207"/>
      <c r="P1850" s="207"/>
      <c r="Q1850" s="207"/>
      <c r="R1850" s="207"/>
      <c r="S1850" s="207"/>
      <c r="T1850" s="207"/>
      <c r="U1850" s="207"/>
      <c r="V1850" s="207"/>
      <c r="W1850" s="207"/>
      <c r="X1850" s="204" t="str">
        <f t="shared" si="58"/>
        <v/>
      </c>
      <c r="Y1850" s="204"/>
      <c r="Z1850" s="204"/>
      <c r="AA1850" s="204"/>
      <c r="AB1850" s="204"/>
    </row>
    <row r="1851" spans="1:28" ht="18" customHeight="1" x14ac:dyDescent="0.2">
      <c r="A1851" s="206" t="s">
        <v>65</v>
      </c>
      <c r="B1851" s="206"/>
      <c r="C1851" s="206"/>
      <c r="D1851" s="206"/>
      <c r="E1851" s="206"/>
      <c r="F1851" s="207"/>
      <c r="G1851" s="207"/>
      <c r="H1851" s="207"/>
      <c r="I1851" s="207"/>
      <c r="J1851" s="207"/>
      <c r="K1851" s="207"/>
      <c r="L1851" s="207"/>
      <c r="M1851" s="207"/>
      <c r="N1851" s="207"/>
      <c r="O1851" s="207"/>
      <c r="P1851" s="207"/>
      <c r="Q1851" s="207"/>
      <c r="R1851" s="207"/>
      <c r="S1851" s="207"/>
      <c r="T1851" s="207"/>
      <c r="U1851" s="207"/>
      <c r="V1851" s="207"/>
      <c r="W1851" s="207"/>
      <c r="X1851" s="204" t="str">
        <f t="shared" si="58"/>
        <v/>
      </c>
      <c r="Y1851" s="204"/>
      <c r="Z1851" s="204"/>
      <c r="AA1851" s="204"/>
      <c r="AB1851" s="204"/>
    </row>
    <row r="1852" spans="1:28" ht="18" customHeight="1" x14ac:dyDescent="0.2">
      <c r="A1852" s="203" t="s">
        <v>66</v>
      </c>
      <c r="B1852" s="203"/>
      <c r="C1852" s="203"/>
      <c r="D1852" s="203"/>
      <c r="E1852" s="203"/>
      <c r="F1852" s="203"/>
      <c r="G1852" s="203"/>
      <c r="H1852" s="203"/>
      <c r="I1852" s="203"/>
      <c r="J1852" s="203"/>
      <c r="K1852" s="203"/>
      <c r="L1852" s="203"/>
      <c r="M1852" s="203"/>
      <c r="N1852" s="203"/>
      <c r="O1852" s="203"/>
      <c r="P1852" s="203"/>
      <c r="Q1852" s="203"/>
      <c r="R1852" s="203"/>
      <c r="S1852" s="203"/>
      <c r="T1852" s="203"/>
      <c r="U1852" s="203"/>
      <c r="V1852" s="203"/>
      <c r="W1852" s="203"/>
      <c r="X1852" s="204" t="str">
        <f>IF(SUM(X1840:AB1851)=0,"",SUM(X1840:AB1851))</f>
        <v/>
      </c>
      <c r="Y1852" s="204"/>
      <c r="Z1852" s="204"/>
      <c r="AA1852" s="204"/>
      <c r="AB1852" s="204"/>
    </row>
    <row r="1853" spans="1:28" ht="18" customHeight="1" x14ac:dyDescent="0.2">
      <c r="A1853" s="203" t="s">
        <v>87</v>
      </c>
      <c r="B1853" s="203"/>
      <c r="C1853" s="203"/>
      <c r="D1853" s="203"/>
      <c r="E1853" s="203"/>
      <c r="F1853" s="203"/>
      <c r="G1853" s="203"/>
      <c r="H1853" s="203"/>
      <c r="I1853" s="203"/>
      <c r="J1853" s="203"/>
      <c r="K1853" s="203"/>
      <c r="L1853" s="203"/>
      <c r="M1853" s="203"/>
      <c r="N1853" s="203"/>
      <c r="O1853" s="203"/>
      <c r="P1853" s="203"/>
      <c r="Q1853" s="203"/>
      <c r="R1853" s="203"/>
      <c r="S1853" s="203"/>
      <c r="T1853" s="203"/>
      <c r="U1853" s="203"/>
      <c r="V1853" s="203"/>
      <c r="W1853" s="203"/>
      <c r="X1853" s="204" t="str">
        <f>IFERROR(ROUND(X1852*0.22,2),"")</f>
        <v/>
      </c>
      <c r="Y1853" s="204"/>
      <c r="Z1853" s="204"/>
      <c r="AA1853" s="204"/>
      <c r="AB1853" s="204"/>
    </row>
    <row r="1854" spans="1:28" ht="18" customHeight="1" x14ac:dyDescent="0.2">
      <c r="A1854" s="203" t="s">
        <v>67</v>
      </c>
      <c r="B1854" s="203"/>
      <c r="C1854" s="203"/>
      <c r="D1854" s="203"/>
      <c r="E1854" s="203"/>
      <c r="F1854" s="203"/>
      <c r="G1854" s="203"/>
      <c r="H1854" s="203"/>
      <c r="I1854" s="203"/>
      <c r="J1854" s="203"/>
      <c r="K1854" s="203"/>
      <c r="L1854" s="203"/>
      <c r="M1854" s="203"/>
      <c r="N1854" s="203"/>
      <c r="O1854" s="203"/>
      <c r="P1854" s="203"/>
      <c r="Q1854" s="203"/>
      <c r="R1854" s="203"/>
      <c r="S1854" s="203"/>
      <c r="T1854" s="203"/>
      <c r="U1854" s="203"/>
      <c r="V1854" s="203"/>
      <c r="W1854" s="203"/>
      <c r="X1854" s="204" t="str">
        <f>IFERROR(ROUND(X1852*0.01,2),"")</f>
        <v/>
      </c>
      <c r="Y1854" s="204"/>
      <c r="Z1854" s="204"/>
      <c r="AA1854" s="204"/>
      <c r="AB1854" s="204"/>
    </row>
    <row r="1855" spans="1:28" ht="18" customHeight="1" x14ac:dyDescent="0.2">
      <c r="A1855" s="203" t="s">
        <v>33</v>
      </c>
      <c r="B1855" s="203"/>
      <c r="C1855" s="203"/>
      <c r="D1855" s="203"/>
      <c r="E1855" s="203"/>
      <c r="F1855" s="203"/>
      <c r="G1855" s="203"/>
      <c r="H1855" s="203"/>
      <c r="I1855" s="203"/>
      <c r="J1855" s="203"/>
      <c r="K1855" s="203"/>
      <c r="L1855" s="203"/>
      <c r="M1855" s="203"/>
      <c r="N1855" s="203"/>
      <c r="O1855" s="203"/>
      <c r="P1855" s="203"/>
      <c r="Q1855" s="203"/>
      <c r="R1855" s="203"/>
      <c r="S1855" s="203"/>
      <c r="T1855" s="203"/>
      <c r="U1855" s="203"/>
      <c r="V1855" s="203"/>
      <c r="W1855" s="203"/>
      <c r="X1855" s="204" t="str">
        <f>IF(SUM(X1852:AB1854)=0,"",SUM(X1852:AB1854))</f>
        <v/>
      </c>
      <c r="Y1855" s="204"/>
      <c r="Z1855" s="204"/>
      <c r="AA1855" s="204"/>
      <c r="AB1855" s="204"/>
    </row>
    <row r="1856" spans="1:28" ht="18" customHeight="1" x14ac:dyDescent="0.2">
      <c r="A1856" s="67"/>
      <c r="B1856" s="67"/>
      <c r="C1856" s="67"/>
      <c r="D1856" s="67"/>
      <c r="E1856" s="67"/>
      <c r="F1856" s="67"/>
      <c r="G1856" s="67"/>
      <c r="H1856" s="67"/>
      <c r="I1856" s="67"/>
      <c r="J1856" s="67"/>
      <c r="K1856" s="67"/>
      <c r="L1856" s="67"/>
      <c r="M1856" s="67"/>
      <c r="N1856" s="94"/>
      <c r="O1856" s="89"/>
      <c r="P1856" s="89"/>
      <c r="Q1856" s="89"/>
      <c r="R1856" s="89"/>
      <c r="S1856" s="95"/>
      <c r="T1856" s="95"/>
      <c r="U1856" s="95"/>
      <c r="V1856" s="95"/>
      <c r="W1856" s="95"/>
      <c r="X1856" s="95"/>
      <c r="Y1856" s="95"/>
      <c r="Z1856" s="95"/>
      <c r="AA1856" s="90"/>
      <c r="AB1856" s="90"/>
    </row>
    <row r="1857" spans="1:28" ht="18" customHeight="1" x14ac:dyDescent="0.2">
      <c r="A1857" s="92" t="s">
        <v>71</v>
      </c>
      <c r="B1857" s="82"/>
      <c r="C1857" s="82"/>
      <c r="D1857" s="82"/>
      <c r="E1857" s="82"/>
      <c r="F1857" s="82"/>
      <c r="G1857" s="82"/>
      <c r="H1857" s="82"/>
      <c r="I1857" s="82"/>
      <c r="J1857" s="82"/>
      <c r="K1857" s="82"/>
      <c r="L1857" s="82"/>
      <c r="M1857" s="82"/>
      <c r="N1857" s="82"/>
      <c r="O1857" s="82"/>
      <c r="P1857" s="82"/>
      <c r="R1857" s="82"/>
      <c r="T1857" s="82"/>
      <c r="V1857" s="82"/>
      <c r="W1857" s="82"/>
      <c r="X1857" s="82"/>
      <c r="Y1857" s="82"/>
      <c r="Z1857" s="82"/>
      <c r="AA1857" s="82"/>
      <c r="AB1857" s="93" t="s">
        <v>72</v>
      </c>
    </row>
    <row r="1858" spans="1:28" ht="18" customHeight="1" x14ac:dyDescent="0.2">
      <c r="A1858" s="82"/>
      <c r="B1858" s="82"/>
      <c r="C1858" s="82"/>
      <c r="D1858" s="82"/>
      <c r="E1858" s="82"/>
      <c r="F1858" s="82"/>
      <c r="G1858" s="82"/>
      <c r="H1858" s="82"/>
      <c r="I1858" s="82"/>
      <c r="J1858" s="82"/>
      <c r="K1858" s="82"/>
      <c r="L1858" s="82"/>
      <c r="M1858" s="82"/>
      <c r="N1858" s="82"/>
      <c r="O1858" s="82"/>
      <c r="P1858" s="82"/>
      <c r="Q1858" s="82"/>
      <c r="R1858" s="82"/>
      <c r="T1858" s="82"/>
      <c r="V1858" s="82"/>
      <c r="W1858" s="82"/>
      <c r="X1858" s="82"/>
      <c r="Y1858" s="82"/>
      <c r="Z1858" s="82"/>
      <c r="AA1858" s="82"/>
      <c r="AB1858" s="82"/>
    </row>
    <row r="1859" spans="1:28" ht="18" customHeight="1" x14ac:dyDescent="0.2">
      <c r="A1859" s="208">
        <f>Finanzierungsplan!$N$48</f>
        <v>2027</v>
      </c>
      <c r="B1859" s="208"/>
    </row>
    <row r="1860" spans="1:28" ht="18" customHeight="1" x14ac:dyDescent="0.2">
      <c r="A1860" s="209" t="s">
        <v>48</v>
      </c>
      <c r="B1860" s="209"/>
      <c r="C1860" s="209"/>
      <c r="D1860" s="209"/>
      <c r="E1860" s="209"/>
      <c r="F1860" s="210" t="s">
        <v>81</v>
      </c>
      <c r="G1860" s="210"/>
      <c r="H1860" s="210"/>
      <c r="I1860" s="210"/>
      <c r="J1860" s="210"/>
      <c r="K1860" s="210" t="s">
        <v>69</v>
      </c>
      <c r="L1860" s="210"/>
      <c r="M1860" s="210"/>
      <c r="N1860" s="210"/>
      <c r="O1860" s="210"/>
      <c r="P1860" s="210"/>
      <c r="Q1860" s="210"/>
      <c r="R1860" s="210"/>
      <c r="S1860" s="210" t="s">
        <v>70</v>
      </c>
      <c r="T1860" s="210"/>
      <c r="U1860" s="210"/>
      <c r="V1860" s="210"/>
      <c r="W1860" s="210"/>
      <c r="X1860" s="210" t="s">
        <v>115</v>
      </c>
      <c r="Y1860" s="210"/>
      <c r="Z1860" s="210"/>
      <c r="AA1860" s="210"/>
      <c r="AB1860" s="210"/>
    </row>
    <row r="1861" spans="1:28" ht="18" customHeight="1" x14ac:dyDescent="0.2">
      <c r="A1861" s="209"/>
      <c r="B1861" s="209"/>
      <c r="C1861" s="209"/>
      <c r="D1861" s="209"/>
      <c r="E1861" s="209"/>
      <c r="F1861" s="210"/>
      <c r="G1861" s="210"/>
      <c r="H1861" s="210"/>
      <c r="I1861" s="210"/>
      <c r="J1861" s="210"/>
      <c r="K1861" s="210"/>
      <c r="L1861" s="210"/>
      <c r="M1861" s="210"/>
      <c r="N1861" s="210"/>
      <c r="O1861" s="210"/>
      <c r="P1861" s="210"/>
      <c r="Q1861" s="210"/>
      <c r="R1861" s="210"/>
      <c r="S1861" s="210"/>
      <c r="T1861" s="210"/>
      <c r="U1861" s="210"/>
      <c r="V1861" s="210"/>
      <c r="W1861" s="210"/>
      <c r="X1861" s="210"/>
      <c r="Y1861" s="210"/>
      <c r="Z1861" s="210"/>
      <c r="AA1861" s="210"/>
      <c r="AB1861" s="210"/>
    </row>
    <row r="1862" spans="1:28" ht="18" customHeight="1" x14ac:dyDescent="0.2">
      <c r="A1862" s="206" t="s">
        <v>54</v>
      </c>
      <c r="B1862" s="206"/>
      <c r="C1862" s="206"/>
      <c r="D1862" s="206"/>
      <c r="E1862" s="206"/>
      <c r="F1862" s="207"/>
      <c r="G1862" s="207"/>
      <c r="H1862" s="207"/>
      <c r="I1862" s="207"/>
      <c r="J1862" s="207"/>
      <c r="K1862" s="207"/>
      <c r="L1862" s="207"/>
      <c r="M1862" s="207"/>
      <c r="N1862" s="207"/>
      <c r="O1862" s="207"/>
      <c r="P1862" s="207"/>
      <c r="Q1862" s="207"/>
      <c r="R1862" s="207"/>
      <c r="S1862" s="207"/>
      <c r="T1862" s="207"/>
      <c r="U1862" s="207"/>
      <c r="V1862" s="207"/>
      <c r="W1862" s="207"/>
      <c r="X1862" s="204" t="str">
        <f>IF(OR($M$1828="",$M$1820="",SUM(F1862:W1862)=0),"",IFERROR(ROUND((F1862+K1862+S1862)*$M$1828/$M$1820,2),""))</f>
        <v/>
      </c>
      <c r="Y1862" s="204"/>
      <c r="Z1862" s="204"/>
      <c r="AA1862" s="204"/>
      <c r="AB1862" s="204"/>
    </row>
    <row r="1863" spans="1:28" ht="18" customHeight="1" x14ac:dyDescent="0.2">
      <c r="A1863" s="206" t="s">
        <v>55</v>
      </c>
      <c r="B1863" s="206"/>
      <c r="C1863" s="206"/>
      <c r="D1863" s="206"/>
      <c r="E1863" s="206"/>
      <c r="F1863" s="207"/>
      <c r="G1863" s="207"/>
      <c r="H1863" s="207"/>
      <c r="I1863" s="207"/>
      <c r="J1863" s="207"/>
      <c r="K1863" s="207"/>
      <c r="L1863" s="207"/>
      <c r="M1863" s="207"/>
      <c r="N1863" s="207"/>
      <c r="O1863" s="207"/>
      <c r="P1863" s="207"/>
      <c r="Q1863" s="207"/>
      <c r="R1863" s="207"/>
      <c r="S1863" s="207"/>
      <c r="T1863" s="207"/>
      <c r="U1863" s="207"/>
      <c r="V1863" s="207"/>
      <c r="W1863" s="207"/>
      <c r="X1863" s="204" t="str">
        <f t="shared" ref="X1863:X1873" si="59">IF(OR($M$1828="",$M$1820="",SUM(F1863:W1863)=0),"",IFERROR(ROUND((F1863+K1863+S1863)*$M$1828/$M$1820,2),""))</f>
        <v/>
      </c>
      <c r="Y1863" s="204"/>
      <c r="Z1863" s="204"/>
      <c r="AA1863" s="204"/>
      <c r="AB1863" s="204"/>
    </row>
    <row r="1864" spans="1:28" ht="18" customHeight="1" x14ac:dyDescent="0.2">
      <c r="A1864" s="206" t="s">
        <v>56</v>
      </c>
      <c r="B1864" s="206"/>
      <c r="C1864" s="206"/>
      <c r="D1864" s="206"/>
      <c r="E1864" s="206"/>
      <c r="F1864" s="207"/>
      <c r="G1864" s="207"/>
      <c r="H1864" s="207"/>
      <c r="I1864" s="207"/>
      <c r="J1864" s="207"/>
      <c r="K1864" s="207"/>
      <c r="L1864" s="207"/>
      <c r="M1864" s="207"/>
      <c r="N1864" s="207"/>
      <c r="O1864" s="207"/>
      <c r="P1864" s="207"/>
      <c r="Q1864" s="207"/>
      <c r="R1864" s="207"/>
      <c r="S1864" s="207"/>
      <c r="T1864" s="207"/>
      <c r="U1864" s="207"/>
      <c r="V1864" s="207"/>
      <c r="W1864" s="207"/>
      <c r="X1864" s="204" t="str">
        <f t="shared" si="59"/>
        <v/>
      </c>
      <c r="Y1864" s="204"/>
      <c r="Z1864" s="204"/>
      <c r="AA1864" s="204"/>
      <c r="AB1864" s="204"/>
    </row>
    <row r="1865" spans="1:28" ht="18" customHeight="1" x14ac:dyDescent="0.2">
      <c r="A1865" s="206" t="s">
        <v>57</v>
      </c>
      <c r="B1865" s="206"/>
      <c r="C1865" s="206"/>
      <c r="D1865" s="206"/>
      <c r="E1865" s="206"/>
      <c r="F1865" s="207"/>
      <c r="G1865" s="207"/>
      <c r="H1865" s="207"/>
      <c r="I1865" s="207"/>
      <c r="J1865" s="207"/>
      <c r="K1865" s="207"/>
      <c r="L1865" s="207"/>
      <c r="M1865" s="207"/>
      <c r="N1865" s="207"/>
      <c r="O1865" s="207"/>
      <c r="P1865" s="207"/>
      <c r="Q1865" s="207"/>
      <c r="R1865" s="207"/>
      <c r="S1865" s="207"/>
      <c r="T1865" s="207"/>
      <c r="U1865" s="207"/>
      <c r="V1865" s="207"/>
      <c r="W1865" s="207"/>
      <c r="X1865" s="204" t="str">
        <f t="shared" si="59"/>
        <v/>
      </c>
      <c r="Y1865" s="204"/>
      <c r="Z1865" s="204"/>
      <c r="AA1865" s="204"/>
      <c r="AB1865" s="204"/>
    </row>
    <row r="1866" spans="1:28" ht="18" customHeight="1" x14ac:dyDescent="0.2">
      <c r="A1866" s="206" t="s">
        <v>58</v>
      </c>
      <c r="B1866" s="206"/>
      <c r="C1866" s="206"/>
      <c r="D1866" s="206"/>
      <c r="E1866" s="206"/>
      <c r="F1866" s="207"/>
      <c r="G1866" s="207"/>
      <c r="H1866" s="207"/>
      <c r="I1866" s="207"/>
      <c r="J1866" s="207"/>
      <c r="K1866" s="207"/>
      <c r="L1866" s="207"/>
      <c r="M1866" s="207"/>
      <c r="N1866" s="207"/>
      <c r="O1866" s="207"/>
      <c r="P1866" s="207"/>
      <c r="Q1866" s="207"/>
      <c r="R1866" s="207"/>
      <c r="S1866" s="207"/>
      <c r="T1866" s="207"/>
      <c r="U1866" s="207"/>
      <c r="V1866" s="207"/>
      <c r="W1866" s="207"/>
      <c r="X1866" s="204" t="str">
        <f t="shared" si="59"/>
        <v/>
      </c>
      <c r="Y1866" s="204"/>
      <c r="Z1866" s="204"/>
      <c r="AA1866" s="204"/>
      <c r="AB1866" s="204"/>
    </row>
    <row r="1867" spans="1:28" ht="18" customHeight="1" x14ac:dyDescent="0.2">
      <c r="A1867" s="206" t="s">
        <v>59</v>
      </c>
      <c r="B1867" s="206"/>
      <c r="C1867" s="206"/>
      <c r="D1867" s="206"/>
      <c r="E1867" s="206"/>
      <c r="F1867" s="207"/>
      <c r="G1867" s="207"/>
      <c r="H1867" s="207"/>
      <c r="I1867" s="207"/>
      <c r="J1867" s="207"/>
      <c r="K1867" s="207"/>
      <c r="L1867" s="207"/>
      <c r="M1867" s="207"/>
      <c r="N1867" s="207"/>
      <c r="O1867" s="207"/>
      <c r="P1867" s="207"/>
      <c r="Q1867" s="207"/>
      <c r="R1867" s="207"/>
      <c r="S1867" s="207"/>
      <c r="T1867" s="207"/>
      <c r="U1867" s="207"/>
      <c r="V1867" s="207"/>
      <c r="W1867" s="207"/>
      <c r="X1867" s="204" t="str">
        <f t="shared" si="59"/>
        <v/>
      </c>
      <c r="Y1867" s="204"/>
      <c r="Z1867" s="204"/>
      <c r="AA1867" s="204"/>
      <c r="AB1867" s="204"/>
    </row>
    <row r="1868" spans="1:28" ht="18" customHeight="1" x14ac:dyDescent="0.2">
      <c r="A1868" s="206" t="s">
        <v>60</v>
      </c>
      <c r="B1868" s="206"/>
      <c r="C1868" s="206"/>
      <c r="D1868" s="206"/>
      <c r="E1868" s="206"/>
      <c r="F1868" s="207"/>
      <c r="G1868" s="207"/>
      <c r="H1868" s="207"/>
      <c r="I1868" s="207"/>
      <c r="J1868" s="207"/>
      <c r="K1868" s="207"/>
      <c r="L1868" s="207"/>
      <c r="M1868" s="207"/>
      <c r="N1868" s="207"/>
      <c r="O1868" s="207"/>
      <c r="P1868" s="207"/>
      <c r="Q1868" s="207"/>
      <c r="R1868" s="207"/>
      <c r="S1868" s="207"/>
      <c r="T1868" s="207"/>
      <c r="U1868" s="207"/>
      <c r="V1868" s="207"/>
      <c r="W1868" s="207"/>
      <c r="X1868" s="204" t="str">
        <f t="shared" si="59"/>
        <v/>
      </c>
      <c r="Y1868" s="204"/>
      <c r="Z1868" s="204"/>
      <c r="AA1868" s="204"/>
      <c r="AB1868" s="204"/>
    </row>
    <row r="1869" spans="1:28" ht="18" customHeight="1" x14ac:dyDescent="0.2">
      <c r="A1869" s="206" t="s">
        <v>61</v>
      </c>
      <c r="B1869" s="206"/>
      <c r="C1869" s="206"/>
      <c r="D1869" s="206"/>
      <c r="E1869" s="206"/>
      <c r="F1869" s="207"/>
      <c r="G1869" s="207"/>
      <c r="H1869" s="207"/>
      <c r="I1869" s="207"/>
      <c r="J1869" s="207"/>
      <c r="K1869" s="207"/>
      <c r="L1869" s="207"/>
      <c r="M1869" s="207"/>
      <c r="N1869" s="207"/>
      <c r="O1869" s="207"/>
      <c r="P1869" s="207"/>
      <c r="Q1869" s="207"/>
      <c r="R1869" s="207"/>
      <c r="S1869" s="207"/>
      <c r="T1869" s="207"/>
      <c r="U1869" s="207"/>
      <c r="V1869" s="207"/>
      <c r="W1869" s="207"/>
      <c r="X1869" s="204" t="str">
        <f t="shared" si="59"/>
        <v/>
      </c>
      <c r="Y1869" s="204"/>
      <c r="Z1869" s="204"/>
      <c r="AA1869" s="204"/>
      <c r="AB1869" s="204"/>
    </row>
    <row r="1870" spans="1:28" ht="18" customHeight="1" x14ac:dyDescent="0.2">
      <c r="A1870" s="206" t="s">
        <v>62</v>
      </c>
      <c r="B1870" s="206"/>
      <c r="C1870" s="206"/>
      <c r="D1870" s="206"/>
      <c r="E1870" s="206"/>
      <c r="F1870" s="207"/>
      <c r="G1870" s="207"/>
      <c r="H1870" s="207"/>
      <c r="I1870" s="207"/>
      <c r="J1870" s="207"/>
      <c r="K1870" s="207"/>
      <c r="L1870" s="207"/>
      <c r="M1870" s="207"/>
      <c r="N1870" s="207"/>
      <c r="O1870" s="207"/>
      <c r="P1870" s="207"/>
      <c r="Q1870" s="207"/>
      <c r="R1870" s="207"/>
      <c r="S1870" s="207"/>
      <c r="T1870" s="207"/>
      <c r="U1870" s="207"/>
      <c r="V1870" s="207"/>
      <c r="W1870" s="207"/>
      <c r="X1870" s="204" t="str">
        <f t="shared" si="59"/>
        <v/>
      </c>
      <c r="Y1870" s="204"/>
      <c r="Z1870" s="204"/>
      <c r="AA1870" s="204"/>
      <c r="AB1870" s="204"/>
    </row>
    <row r="1871" spans="1:28" ht="18" customHeight="1" x14ac:dyDescent="0.2">
      <c r="A1871" s="206" t="s">
        <v>63</v>
      </c>
      <c r="B1871" s="206"/>
      <c r="C1871" s="206"/>
      <c r="D1871" s="206"/>
      <c r="E1871" s="206"/>
      <c r="F1871" s="207"/>
      <c r="G1871" s="207"/>
      <c r="H1871" s="207"/>
      <c r="I1871" s="207"/>
      <c r="J1871" s="207"/>
      <c r="K1871" s="207"/>
      <c r="L1871" s="207"/>
      <c r="M1871" s="207"/>
      <c r="N1871" s="207"/>
      <c r="O1871" s="207"/>
      <c r="P1871" s="207"/>
      <c r="Q1871" s="207"/>
      <c r="R1871" s="207"/>
      <c r="S1871" s="207"/>
      <c r="T1871" s="207"/>
      <c r="U1871" s="207"/>
      <c r="V1871" s="207"/>
      <c r="W1871" s="207"/>
      <c r="X1871" s="204" t="str">
        <f t="shared" si="59"/>
        <v/>
      </c>
      <c r="Y1871" s="204"/>
      <c r="Z1871" s="204"/>
      <c r="AA1871" s="204"/>
      <c r="AB1871" s="204"/>
    </row>
    <row r="1872" spans="1:28" ht="18" customHeight="1" x14ac:dyDescent="0.2">
      <c r="A1872" s="206" t="s">
        <v>64</v>
      </c>
      <c r="B1872" s="206"/>
      <c r="C1872" s="206"/>
      <c r="D1872" s="206"/>
      <c r="E1872" s="206"/>
      <c r="F1872" s="207"/>
      <c r="G1872" s="207"/>
      <c r="H1872" s="207"/>
      <c r="I1872" s="207"/>
      <c r="J1872" s="207"/>
      <c r="K1872" s="207"/>
      <c r="L1872" s="207"/>
      <c r="M1872" s="207"/>
      <c r="N1872" s="207"/>
      <c r="O1872" s="207"/>
      <c r="P1872" s="207"/>
      <c r="Q1872" s="207"/>
      <c r="R1872" s="207"/>
      <c r="S1872" s="207"/>
      <c r="T1872" s="207"/>
      <c r="U1872" s="207"/>
      <c r="V1872" s="207"/>
      <c r="W1872" s="207"/>
      <c r="X1872" s="204" t="str">
        <f t="shared" si="59"/>
        <v/>
      </c>
      <c r="Y1872" s="204"/>
      <c r="Z1872" s="204"/>
      <c r="AA1872" s="204"/>
      <c r="AB1872" s="204"/>
    </row>
    <row r="1873" spans="1:28" ht="18" customHeight="1" x14ac:dyDescent="0.2">
      <c r="A1873" s="206" t="s">
        <v>65</v>
      </c>
      <c r="B1873" s="206"/>
      <c r="C1873" s="206"/>
      <c r="D1873" s="206"/>
      <c r="E1873" s="206"/>
      <c r="F1873" s="207"/>
      <c r="G1873" s="207"/>
      <c r="H1873" s="207"/>
      <c r="I1873" s="207"/>
      <c r="J1873" s="207"/>
      <c r="K1873" s="207"/>
      <c r="L1873" s="207"/>
      <c r="M1873" s="207"/>
      <c r="N1873" s="207"/>
      <c r="O1873" s="207"/>
      <c r="P1873" s="207"/>
      <c r="Q1873" s="207"/>
      <c r="R1873" s="207"/>
      <c r="S1873" s="207"/>
      <c r="T1873" s="207"/>
      <c r="U1873" s="207"/>
      <c r="V1873" s="207"/>
      <c r="W1873" s="207"/>
      <c r="X1873" s="204" t="str">
        <f t="shared" si="59"/>
        <v/>
      </c>
      <c r="Y1873" s="204"/>
      <c r="Z1873" s="204"/>
      <c r="AA1873" s="204"/>
      <c r="AB1873" s="204"/>
    </row>
    <row r="1874" spans="1:28" ht="18" customHeight="1" x14ac:dyDescent="0.2">
      <c r="A1874" s="203" t="s">
        <v>66</v>
      </c>
      <c r="B1874" s="203"/>
      <c r="C1874" s="203"/>
      <c r="D1874" s="203"/>
      <c r="E1874" s="203"/>
      <c r="F1874" s="203"/>
      <c r="G1874" s="203"/>
      <c r="H1874" s="203"/>
      <c r="I1874" s="203"/>
      <c r="J1874" s="203"/>
      <c r="K1874" s="203"/>
      <c r="L1874" s="203"/>
      <c r="M1874" s="203"/>
      <c r="N1874" s="203"/>
      <c r="O1874" s="203"/>
      <c r="P1874" s="203"/>
      <c r="Q1874" s="203"/>
      <c r="R1874" s="203"/>
      <c r="S1874" s="203"/>
      <c r="T1874" s="203"/>
      <c r="U1874" s="203"/>
      <c r="V1874" s="203"/>
      <c r="W1874" s="203"/>
      <c r="X1874" s="204" t="str">
        <f>IF(SUM(X1862:AB1873)=0,"",SUM(X1862:AB1873))</f>
        <v/>
      </c>
      <c r="Y1874" s="204"/>
      <c r="Z1874" s="204"/>
      <c r="AA1874" s="204"/>
      <c r="AB1874" s="204"/>
    </row>
    <row r="1875" spans="1:28" ht="18" customHeight="1" x14ac:dyDescent="0.2">
      <c r="A1875" s="203" t="s">
        <v>87</v>
      </c>
      <c r="B1875" s="203"/>
      <c r="C1875" s="203"/>
      <c r="D1875" s="203"/>
      <c r="E1875" s="203"/>
      <c r="F1875" s="203"/>
      <c r="G1875" s="203"/>
      <c r="H1875" s="203"/>
      <c r="I1875" s="203"/>
      <c r="J1875" s="203"/>
      <c r="K1875" s="203"/>
      <c r="L1875" s="203"/>
      <c r="M1875" s="203"/>
      <c r="N1875" s="203"/>
      <c r="O1875" s="203"/>
      <c r="P1875" s="203"/>
      <c r="Q1875" s="203"/>
      <c r="R1875" s="203"/>
      <c r="S1875" s="203"/>
      <c r="T1875" s="203"/>
      <c r="U1875" s="203"/>
      <c r="V1875" s="203"/>
      <c r="W1875" s="203"/>
      <c r="X1875" s="204" t="str">
        <f>IFERROR(ROUND(X1874*0.22,2),"")</f>
        <v/>
      </c>
      <c r="Y1875" s="204"/>
      <c r="Z1875" s="204"/>
      <c r="AA1875" s="204"/>
      <c r="AB1875" s="204"/>
    </row>
    <row r="1876" spans="1:28" ht="18" customHeight="1" x14ac:dyDescent="0.2">
      <c r="A1876" s="203" t="s">
        <v>67</v>
      </c>
      <c r="B1876" s="203"/>
      <c r="C1876" s="203"/>
      <c r="D1876" s="203"/>
      <c r="E1876" s="203"/>
      <c r="F1876" s="203"/>
      <c r="G1876" s="203"/>
      <c r="H1876" s="203"/>
      <c r="I1876" s="203"/>
      <c r="J1876" s="203"/>
      <c r="K1876" s="203"/>
      <c r="L1876" s="203"/>
      <c r="M1876" s="203"/>
      <c r="N1876" s="203"/>
      <c r="O1876" s="203"/>
      <c r="P1876" s="203"/>
      <c r="Q1876" s="203"/>
      <c r="R1876" s="203"/>
      <c r="S1876" s="203"/>
      <c r="T1876" s="203"/>
      <c r="U1876" s="203"/>
      <c r="V1876" s="203"/>
      <c r="W1876" s="203"/>
      <c r="X1876" s="204" t="str">
        <f>IFERROR(ROUND(X1874*0.01,2),"")</f>
        <v/>
      </c>
      <c r="Y1876" s="204"/>
      <c r="Z1876" s="204"/>
      <c r="AA1876" s="204"/>
      <c r="AB1876" s="204"/>
    </row>
    <row r="1877" spans="1:28" ht="18" customHeight="1" x14ac:dyDescent="0.2">
      <c r="A1877" s="203" t="s">
        <v>33</v>
      </c>
      <c r="B1877" s="203"/>
      <c r="C1877" s="203"/>
      <c r="D1877" s="203"/>
      <c r="E1877" s="203"/>
      <c r="F1877" s="203"/>
      <c r="G1877" s="203"/>
      <c r="H1877" s="203"/>
      <c r="I1877" s="203"/>
      <c r="J1877" s="203"/>
      <c r="K1877" s="203"/>
      <c r="L1877" s="203"/>
      <c r="M1877" s="203"/>
      <c r="N1877" s="203"/>
      <c r="O1877" s="203"/>
      <c r="P1877" s="203"/>
      <c r="Q1877" s="203"/>
      <c r="R1877" s="203"/>
      <c r="S1877" s="203"/>
      <c r="T1877" s="203"/>
      <c r="U1877" s="203"/>
      <c r="V1877" s="203"/>
      <c r="W1877" s="203"/>
      <c r="X1877" s="204" t="str">
        <f>IF(SUM(X1874:AB1876)=0,"",SUM(X1874:AB1876))</f>
        <v/>
      </c>
      <c r="Y1877" s="204"/>
      <c r="Z1877" s="204"/>
      <c r="AA1877" s="204"/>
      <c r="AB1877" s="204"/>
    </row>
    <row r="1878" spans="1:28" ht="18" customHeight="1" x14ac:dyDescent="0.2">
      <c r="A1878" s="67"/>
      <c r="B1878" s="67"/>
      <c r="C1878" s="67"/>
      <c r="D1878" s="67"/>
      <c r="E1878" s="67"/>
      <c r="F1878" s="67"/>
      <c r="G1878" s="67"/>
      <c r="H1878" s="67"/>
      <c r="I1878" s="67"/>
      <c r="J1878" s="67"/>
      <c r="K1878" s="67"/>
      <c r="L1878" s="67"/>
      <c r="M1878" s="67"/>
      <c r="N1878" s="94"/>
      <c r="O1878" s="89"/>
      <c r="P1878" s="89"/>
      <c r="Q1878" s="89"/>
      <c r="R1878" s="89"/>
      <c r="S1878" s="95"/>
      <c r="T1878" s="95"/>
      <c r="U1878" s="95"/>
      <c r="V1878" s="95"/>
      <c r="W1878" s="95"/>
      <c r="X1878" s="95"/>
      <c r="Y1878" s="95"/>
      <c r="Z1878" s="95"/>
      <c r="AA1878" s="90"/>
      <c r="AB1878" s="90"/>
    </row>
    <row r="1879" spans="1:28" ht="18" customHeight="1" x14ac:dyDescent="0.2">
      <c r="A1879" s="92" t="s">
        <v>71</v>
      </c>
      <c r="B1879" s="82"/>
      <c r="C1879" s="82"/>
      <c r="D1879" s="82"/>
      <c r="E1879" s="82"/>
      <c r="F1879" s="82"/>
      <c r="G1879" s="82"/>
      <c r="H1879" s="82"/>
      <c r="I1879" s="82"/>
      <c r="J1879" s="82"/>
      <c r="K1879" s="82"/>
      <c r="L1879" s="82"/>
      <c r="M1879" s="82"/>
      <c r="N1879" s="82"/>
      <c r="O1879" s="82"/>
      <c r="P1879" s="82"/>
      <c r="R1879" s="82"/>
      <c r="T1879" s="82"/>
      <c r="V1879" s="82"/>
      <c r="W1879" s="82"/>
      <c r="X1879" s="82"/>
      <c r="Y1879" s="82"/>
      <c r="Z1879" s="82"/>
      <c r="AA1879" s="82"/>
      <c r="AB1879" s="93" t="s">
        <v>72</v>
      </c>
    </row>
    <row r="1880" spans="1:28" ht="18" customHeight="1" x14ac:dyDescent="0.2">
      <c r="A1880" s="82"/>
      <c r="B1880" s="82"/>
      <c r="C1880" s="82"/>
      <c r="D1880" s="82"/>
      <c r="E1880" s="82"/>
      <c r="F1880" s="82"/>
      <c r="G1880" s="82"/>
      <c r="H1880" s="82"/>
      <c r="I1880" s="82"/>
      <c r="J1880" s="82"/>
      <c r="K1880" s="82"/>
      <c r="L1880" s="82"/>
      <c r="M1880" s="82"/>
      <c r="N1880" s="82"/>
      <c r="O1880" s="82"/>
      <c r="P1880" s="82"/>
      <c r="Q1880" s="82"/>
      <c r="R1880" s="82"/>
      <c r="T1880" s="82"/>
      <c r="V1880" s="82"/>
      <c r="W1880" s="82"/>
      <c r="X1880" s="82"/>
      <c r="Y1880" s="82"/>
      <c r="Z1880" s="82"/>
      <c r="AA1880" s="82"/>
      <c r="AB1880" s="82"/>
    </row>
    <row r="1881" spans="1:28" ht="18" customHeight="1" x14ac:dyDescent="0.2">
      <c r="A1881" s="208">
        <f>Finanzierungsplan!$S$48</f>
        <v>2028</v>
      </c>
      <c r="B1881" s="208"/>
    </row>
    <row r="1882" spans="1:28" ht="18" customHeight="1" x14ac:dyDescent="0.2">
      <c r="A1882" s="209" t="s">
        <v>48</v>
      </c>
      <c r="B1882" s="209"/>
      <c r="C1882" s="209"/>
      <c r="D1882" s="209"/>
      <c r="E1882" s="209"/>
      <c r="F1882" s="210" t="s">
        <v>82</v>
      </c>
      <c r="G1882" s="210"/>
      <c r="H1882" s="210"/>
      <c r="I1882" s="210"/>
      <c r="J1882" s="210"/>
      <c r="K1882" s="210" t="s">
        <v>73</v>
      </c>
      <c r="L1882" s="210"/>
      <c r="M1882" s="210"/>
      <c r="N1882" s="210"/>
      <c r="O1882" s="210"/>
      <c r="P1882" s="210"/>
      <c r="Q1882" s="210"/>
      <c r="R1882" s="210"/>
      <c r="S1882" s="210" t="s">
        <v>74</v>
      </c>
      <c r="T1882" s="210"/>
      <c r="U1882" s="210"/>
      <c r="V1882" s="210"/>
      <c r="W1882" s="210"/>
      <c r="X1882" s="210" t="s">
        <v>115</v>
      </c>
      <c r="Y1882" s="210"/>
      <c r="Z1882" s="210"/>
      <c r="AA1882" s="210"/>
      <c r="AB1882" s="210"/>
    </row>
    <row r="1883" spans="1:28" ht="18" customHeight="1" x14ac:dyDescent="0.2">
      <c r="A1883" s="209"/>
      <c r="B1883" s="209"/>
      <c r="C1883" s="209"/>
      <c r="D1883" s="209"/>
      <c r="E1883" s="209"/>
      <c r="F1883" s="210"/>
      <c r="G1883" s="210"/>
      <c r="H1883" s="210"/>
      <c r="I1883" s="210"/>
      <c r="J1883" s="210"/>
      <c r="K1883" s="210"/>
      <c r="L1883" s="210"/>
      <c r="M1883" s="210"/>
      <c r="N1883" s="210"/>
      <c r="O1883" s="210"/>
      <c r="P1883" s="210"/>
      <c r="Q1883" s="210"/>
      <c r="R1883" s="210"/>
      <c r="S1883" s="210"/>
      <c r="T1883" s="210"/>
      <c r="U1883" s="210"/>
      <c r="V1883" s="210"/>
      <c r="W1883" s="210"/>
      <c r="X1883" s="210"/>
      <c r="Y1883" s="210"/>
      <c r="Z1883" s="210"/>
      <c r="AA1883" s="210"/>
      <c r="AB1883" s="210"/>
    </row>
    <row r="1884" spans="1:28" ht="18" customHeight="1" x14ac:dyDescent="0.2">
      <c r="A1884" s="206" t="s">
        <v>54</v>
      </c>
      <c r="B1884" s="206"/>
      <c r="C1884" s="206"/>
      <c r="D1884" s="206"/>
      <c r="E1884" s="206"/>
      <c r="F1884" s="207"/>
      <c r="G1884" s="207"/>
      <c r="H1884" s="207"/>
      <c r="I1884" s="207"/>
      <c r="J1884" s="207"/>
      <c r="K1884" s="207"/>
      <c r="L1884" s="207"/>
      <c r="M1884" s="207"/>
      <c r="N1884" s="207"/>
      <c r="O1884" s="207"/>
      <c r="P1884" s="207"/>
      <c r="Q1884" s="207"/>
      <c r="R1884" s="207"/>
      <c r="S1884" s="207"/>
      <c r="T1884" s="207"/>
      <c r="U1884" s="207"/>
      <c r="V1884" s="207"/>
      <c r="W1884" s="207"/>
      <c r="X1884" s="204" t="str">
        <f>IF(OR($M$1828="",$M$1820="",SUM(F1884:W1884)=0),"",IFERROR(ROUND((F1884+K1884+S1884)*$M$1828/$M$1820,2),""))</f>
        <v/>
      </c>
      <c r="Y1884" s="204"/>
      <c r="Z1884" s="204"/>
      <c r="AA1884" s="204"/>
      <c r="AB1884" s="204"/>
    </row>
    <row r="1885" spans="1:28" ht="18" customHeight="1" x14ac:dyDescent="0.2">
      <c r="A1885" s="206" t="s">
        <v>55</v>
      </c>
      <c r="B1885" s="206"/>
      <c r="C1885" s="206"/>
      <c r="D1885" s="206"/>
      <c r="E1885" s="206"/>
      <c r="F1885" s="207"/>
      <c r="G1885" s="207"/>
      <c r="H1885" s="207"/>
      <c r="I1885" s="207"/>
      <c r="J1885" s="207"/>
      <c r="K1885" s="207"/>
      <c r="L1885" s="207"/>
      <c r="M1885" s="207"/>
      <c r="N1885" s="207"/>
      <c r="O1885" s="207"/>
      <c r="P1885" s="207"/>
      <c r="Q1885" s="207"/>
      <c r="R1885" s="207"/>
      <c r="S1885" s="207"/>
      <c r="T1885" s="207"/>
      <c r="U1885" s="207"/>
      <c r="V1885" s="207"/>
      <c r="W1885" s="207"/>
      <c r="X1885" s="204" t="str">
        <f t="shared" ref="X1885:X1895" si="60">IF(OR($M$1828="",$M$1820="",SUM(F1885:W1885)=0),"",IFERROR(ROUND((F1885+K1885+S1885)*$M$1828/$M$1820,2),""))</f>
        <v/>
      </c>
      <c r="Y1885" s="204"/>
      <c r="Z1885" s="204"/>
      <c r="AA1885" s="204"/>
      <c r="AB1885" s="204"/>
    </row>
    <row r="1886" spans="1:28" ht="18" customHeight="1" x14ac:dyDescent="0.2">
      <c r="A1886" s="206" t="s">
        <v>56</v>
      </c>
      <c r="B1886" s="206"/>
      <c r="C1886" s="206"/>
      <c r="D1886" s="206"/>
      <c r="E1886" s="206"/>
      <c r="F1886" s="207"/>
      <c r="G1886" s="207"/>
      <c r="H1886" s="207"/>
      <c r="I1886" s="207"/>
      <c r="J1886" s="207"/>
      <c r="K1886" s="207"/>
      <c r="L1886" s="207"/>
      <c r="M1886" s="207"/>
      <c r="N1886" s="207"/>
      <c r="O1886" s="207"/>
      <c r="P1886" s="207"/>
      <c r="Q1886" s="207"/>
      <c r="R1886" s="207"/>
      <c r="S1886" s="207"/>
      <c r="T1886" s="207"/>
      <c r="U1886" s="207"/>
      <c r="V1886" s="207"/>
      <c r="W1886" s="207"/>
      <c r="X1886" s="204" t="str">
        <f t="shared" si="60"/>
        <v/>
      </c>
      <c r="Y1886" s="204"/>
      <c r="Z1886" s="204"/>
      <c r="AA1886" s="204"/>
      <c r="AB1886" s="204"/>
    </row>
    <row r="1887" spans="1:28" ht="18" customHeight="1" x14ac:dyDescent="0.2">
      <c r="A1887" s="206" t="s">
        <v>57</v>
      </c>
      <c r="B1887" s="206"/>
      <c r="C1887" s="206"/>
      <c r="D1887" s="206"/>
      <c r="E1887" s="206"/>
      <c r="F1887" s="207"/>
      <c r="G1887" s="207"/>
      <c r="H1887" s="207"/>
      <c r="I1887" s="207"/>
      <c r="J1887" s="207"/>
      <c r="K1887" s="207"/>
      <c r="L1887" s="207"/>
      <c r="M1887" s="207"/>
      <c r="N1887" s="207"/>
      <c r="O1887" s="207"/>
      <c r="P1887" s="207"/>
      <c r="Q1887" s="207"/>
      <c r="R1887" s="207"/>
      <c r="S1887" s="207"/>
      <c r="T1887" s="207"/>
      <c r="U1887" s="207"/>
      <c r="V1887" s="207"/>
      <c r="W1887" s="207"/>
      <c r="X1887" s="204" t="str">
        <f t="shared" si="60"/>
        <v/>
      </c>
      <c r="Y1887" s="204"/>
      <c r="Z1887" s="204"/>
      <c r="AA1887" s="204"/>
      <c r="AB1887" s="204"/>
    </row>
    <row r="1888" spans="1:28" ht="18" customHeight="1" x14ac:dyDescent="0.2">
      <c r="A1888" s="206" t="s">
        <v>58</v>
      </c>
      <c r="B1888" s="206"/>
      <c r="C1888" s="206"/>
      <c r="D1888" s="206"/>
      <c r="E1888" s="206"/>
      <c r="F1888" s="207"/>
      <c r="G1888" s="207"/>
      <c r="H1888" s="207"/>
      <c r="I1888" s="207"/>
      <c r="J1888" s="207"/>
      <c r="K1888" s="207"/>
      <c r="L1888" s="207"/>
      <c r="M1888" s="207"/>
      <c r="N1888" s="207"/>
      <c r="O1888" s="207"/>
      <c r="P1888" s="207"/>
      <c r="Q1888" s="207"/>
      <c r="R1888" s="207"/>
      <c r="S1888" s="207"/>
      <c r="T1888" s="207"/>
      <c r="U1888" s="207"/>
      <c r="V1888" s="207"/>
      <c r="W1888" s="207"/>
      <c r="X1888" s="204" t="str">
        <f t="shared" si="60"/>
        <v/>
      </c>
      <c r="Y1888" s="204"/>
      <c r="Z1888" s="204"/>
      <c r="AA1888" s="204"/>
      <c r="AB1888" s="204"/>
    </row>
    <row r="1889" spans="1:30" ht="18" customHeight="1" x14ac:dyDescent="0.2">
      <c r="A1889" s="206" t="s">
        <v>59</v>
      </c>
      <c r="B1889" s="206"/>
      <c r="C1889" s="206"/>
      <c r="D1889" s="206"/>
      <c r="E1889" s="206"/>
      <c r="F1889" s="207"/>
      <c r="G1889" s="207"/>
      <c r="H1889" s="207"/>
      <c r="I1889" s="207"/>
      <c r="J1889" s="207"/>
      <c r="K1889" s="207"/>
      <c r="L1889" s="207"/>
      <c r="M1889" s="207"/>
      <c r="N1889" s="207"/>
      <c r="O1889" s="207"/>
      <c r="P1889" s="207"/>
      <c r="Q1889" s="207"/>
      <c r="R1889" s="207"/>
      <c r="S1889" s="207"/>
      <c r="T1889" s="207"/>
      <c r="U1889" s="207"/>
      <c r="V1889" s="207"/>
      <c r="W1889" s="207"/>
      <c r="X1889" s="204" t="str">
        <f t="shared" si="60"/>
        <v/>
      </c>
      <c r="Y1889" s="204"/>
      <c r="Z1889" s="204"/>
      <c r="AA1889" s="204"/>
      <c r="AB1889" s="204"/>
    </row>
    <row r="1890" spans="1:30" ht="18" customHeight="1" x14ac:dyDescent="0.2">
      <c r="A1890" s="206" t="s">
        <v>60</v>
      </c>
      <c r="B1890" s="206"/>
      <c r="C1890" s="206"/>
      <c r="D1890" s="206"/>
      <c r="E1890" s="206"/>
      <c r="F1890" s="207"/>
      <c r="G1890" s="207"/>
      <c r="H1890" s="207"/>
      <c r="I1890" s="207"/>
      <c r="J1890" s="207"/>
      <c r="K1890" s="207"/>
      <c r="L1890" s="207"/>
      <c r="M1890" s="207"/>
      <c r="N1890" s="207"/>
      <c r="O1890" s="207"/>
      <c r="P1890" s="207"/>
      <c r="Q1890" s="207"/>
      <c r="R1890" s="207"/>
      <c r="S1890" s="207"/>
      <c r="T1890" s="207"/>
      <c r="U1890" s="207"/>
      <c r="V1890" s="207"/>
      <c r="W1890" s="207"/>
      <c r="X1890" s="204" t="str">
        <f t="shared" si="60"/>
        <v/>
      </c>
      <c r="Y1890" s="204"/>
      <c r="Z1890" s="204"/>
      <c r="AA1890" s="204"/>
      <c r="AB1890" s="204"/>
    </row>
    <row r="1891" spans="1:30" ht="18" customHeight="1" x14ac:dyDescent="0.2">
      <c r="A1891" s="206" t="s">
        <v>61</v>
      </c>
      <c r="B1891" s="206"/>
      <c r="C1891" s="206"/>
      <c r="D1891" s="206"/>
      <c r="E1891" s="206"/>
      <c r="F1891" s="207"/>
      <c r="G1891" s="207"/>
      <c r="H1891" s="207"/>
      <c r="I1891" s="207"/>
      <c r="J1891" s="207"/>
      <c r="K1891" s="207"/>
      <c r="L1891" s="207"/>
      <c r="M1891" s="207"/>
      <c r="N1891" s="207"/>
      <c r="O1891" s="207"/>
      <c r="P1891" s="207"/>
      <c r="Q1891" s="207"/>
      <c r="R1891" s="207"/>
      <c r="S1891" s="207"/>
      <c r="T1891" s="207"/>
      <c r="U1891" s="207"/>
      <c r="V1891" s="207"/>
      <c r="W1891" s="207"/>
      <c r="X1891" s="204" t="str">
        <f t="shared" si="60"/>
        <v/>
      </c>
      <c r="Y1891" s="204"/>
      <c r="Z1891" s="204"/>
      <c r="AA1891" s="204"/>
      <c r="AB1891" s="204"/>
    </row>
    <row r="1892" spans="1:30" ht="18" customHeight="1" x14ac:dyDescent="0.2">
      <c r="A1892" s="206" t="s">
        <v>62</v>
      </c>
      <c r="B1892" s="206"/>
      <c r="C1892" s="206"/>
      <c r="D1892" s="206"/>
      <c r="E1892" s="206"/>
      <c r="F1892" s="207"/>
      <c r="G1892" s="207"/>
      <c r="H1892" s="207"/>
      <c r="I1892" s="207"/>
      <c r="J1892" s="207"/>
      <c r="K1892" s="207"/>
      <c r="L1892" s="207"/>
      <c r="M1892" s="207"/>
      <c r="N1892" s="207"/>
      <c r="O1892" s="207"/>
      <c r="P1892" s="207"/>
      <c r="Q1892" s="207"/>
      <c r="R1892" s="207"/>
      <c r="S1892" s="207"/>
      <c r="T1892" s="207"/>
      <c r="U1892" s="207"/>
      <c r="V1892" s="207"/>
      <c r="W1892" s="207"/>
      <c r="X1892" s="204" t="str">
        <f t="shared" si="60"/>
        <v/>
      </c>
      <c r="Y1892" s="204"/>
      <c r="Z1892" s="204"/>
      <c r="AA1892" s="204"/>
      <c r="AB1892" s="204"/>
    </row>
    <row r="1893" spans="1:30" ht="18" customHeight="1" x14ac:dyDescent="0.2">
      <c r="A1893" s="206" t="s">
        <v>63</v>
      </c>
      <c r="B1893" s="206"/>
      <c r="C1893" s="206"/>
      <c r="D1893" s="206"/>
      <c r="E1893" s="206"/>
      <c r="F1893" s="207"/>
      <c r="G1893" s="207"/>
      <c r="H1893" s="207"/>
      <c r="I1893" s="207"/>
      <c r="J1893" s="207"/>
      <c r="K1893" s="207"/>
      <c r="L1893" s="207"/>
      <c r="M1893" s="207"/>
      <c r="N1893" s="207"/>
      <c r="O1893" s="207"/>
      <c r="P1893" s="207"/>
      <c r="Q1893" s="207"/>
      <c r="R1893" s="207"/>
      <c r="S1893" s="207"/>
      <c r="T1893" s="207"/>
      <c r="U1893" s="207"/>
      <c r="V1893" s="207"/>
      <c r="W1893" s="207"/>
      <c r="X1893" s="204" t="str">
        <f t="shared" si="60"/>
        <v/>
      </c>
      <c r="Y1893" s="204"/>
      <c r="Z1893" s="204"/>
      <c r="AA1893" s="204"/>
      <c r="AB1893" s="204"/>
    </row>
    <row r="1894" spans="1:30" ht="18" customHeight="1" x14ac:dyDescent="0.2">
      <c r="A1894" s="206" t="s">
        <v>64</v>
      </c>
      <c r="B1894" s="206"/>
      <c r="C1894" s="206"/>
      <c r="D1894" s="206"/>
      <c r="E1894" s="206"/>
      <c r="F1894" s="207"/>
      <c r="G1894" s="207"/>
      <c r="H1894" s="207"/>
      <c r="I1894" s="207"/>
      <c r="J1894" s="207"/>
      <c r="K1894" s="207"/>
      <c r="L1894" s="207"/>
      <c r="M1894" s="207"/>
      <c r="N1894" s="207"/>
      <c r="O1894" s="207"/>
      <c r="P1894" s="207"/>
      <c r="Q1894" s="207"/>
      <c r="R1894" s="207"/>
      <c r="S1894" s="207"/>
      <c r="T1894" s="207"/>
      <c r="U1894" s="207"/>
      <c r="V1894" s="207"/>
      <c r="W1894" s="207"/>
      <c r="X1894" s="204" t="str">
        <f t="shared" si="60"/>
        <v/>
      </c>
      <c r="Y1894" s="204"/>
      <c r="Z1894" s="204"/>
      <c r="AA1894" s="204"/>
      <c r="AB1894" s="204"/>
    </row>
    <row r="1895" spans="1:30" ht="18" customHeight="1" x14ac:dyDescent="0.2">
      <c r="A1895" s="206" t="s">
        <v>65</v>
      </c>
      <c r="B1895" s="206"/>
      <c r="C1895" s="206"/>
      <c r="D1895" s="206"/>
      <c r="E1895" s="206"/>
      <c r="F1895" s="207"/>
      <c r="G1895" s="207"/>
      <c r="H1895" s="207"/>
      <c r="I1895" s="207"/>
      <c r="J1895" s="207"/>
      <c r="K1895" s="207"/>
      <c r="L1895" s="207"/>
      <c r="M1895" s="207"/>
      <c r="N1895" s="207"/>
      <c r="O1895" s="207"/>
      <c r="P1895" s="207"/>
      <c r="Q1895" s="207"/>
      <c r="R1895" s="207"/>
      <c r="S1895" s="207"/>
      <c r="T1895" s="207"/>
      <c r="U1895" s="207"/>
      <c r="V1895" s="207"/>
      <c r="W1895" s="207"/>
      <c r="X1895" s="204" t="str">
        <f t="shared" si="60"/>
        <v/>
      </c>
      <c r="Y1895" s="204"/>
      <c r="Z1895" s="204"/>
      <c r="AA1895" s="204"/>
      <c r="AB1895" s="204"/>
    </row>
    <row r="1896" spans="1:30" ht="18" customHeight="1" x14ac:dyDescent="0.2">
      <c r="A1896" s="203" t="s">
        <v>66</v>
      </c>
      <c r="B1896" s="203"/>
      <c r="C1896" s="203"/>
      <c r="D1896" s="203"/>
      <c r="E1896" s="203"/>
      <c r="F1896" s="203"/>
      <c r="G1896" s="203"/>
      <c r="H1896" s="203"/>
      <c r="I1896" s="203"/>
      <c r="J1896" s="203"/>
      <c r="K1896" s="203"/>
      <c r="L1896" s="203"/>
      <c r="M1896" s="203"/>
      <c r="N1896" s="203"/>
      <c r="O1896" s="203"/>
      <c r="P1896" s="203"/>
      <c r="Q1896" s="203"/>
      <c r="R1896" s="203"/>
      <c r="S1896" s="203"/>
      <c r="T1896" s="203"/>
      <c r="U1896" s="203"/>
      <c r="V1896" s="203"/>
      <c r="W1896" s="203"/>
      <c r="X1896" s="204" t="str">
        <f>IF(SUM(X1884:AB1895)=0,"",SUM(X1884:AB1895))</f>
        <v/>
      </c>
      <c r="Y1896" s="204"/>
      <c r="Z1896" s="204"/>
      <c r="AA1896" s="204"/>
      <c r="AB1896" s="204"/>
    </row>
    <row r="1897" spans="1:30" ht="18" customHeight="1" x14ac:dyDescent="0.2">
      <c r="A1897" s="203" t="s">
        <v>87</v>
      </c>
      <c r="B1897" s="203"/>
      <c r="C1897" s="203"/>
      <c r="D1897" s="203"/>
      <c r="E1897" s="203"/>
      <c r="F1897" s="203"/>
      <c r="G1897" s="203"/>
      <c r="H1897" s="203"/>
      <c r="I1897" s="203"/>
      <c r="J1897" s="203"/>
      <c r="K1897" s="203"/>
      <c r="L1897" s="203"/>
      <c r="M1897" s="203"/>
      <c r="N1897" s="203"/>
      <c r="O1897" s="203"/>
      <c r="P1897" s="203"/>
      <c r="Q1897" s="203"/>
      <c r="R1897" s="203"/>
      <c r="S1897" s="203"/>
      <c r="T1897" s="203"/>
      <c r="U1897" s="203"/>
      <c r="V1897" s="203"/>
      <c r="W1897" s="203"/>
      <c r="X1897" s="204" t="str">
        <f>IFERROR(ROUND(X1896*0.22,2),"")</f>
        <v/>
      </c>
      <c r="Y1897" s="204"/>
      <c r="Z1897" s="204"/>
      <c r="AA1897" s="204"/>
      <c r="AB1897" s="204"/>
    </row>
    <row r="1898" spans="1:30" ht="18" customHeight="1" x14ac:dyDescent="0.2">
      <c r="A1898" s="203" t="s">
        <v>67</v>
      </c>
      <c r="B1898" s="203"/>
      <c r="C1898" s="203"/>
      <c r="D1898" s="203"/>
      <c r="E1898" s="203"/>
      <c r="F1898" s="203"/>
      <c r="G1898" s="203"/>
      <c r="H1898" s="203"/>
      <c r="I1898" s="203"/>
      <c r="J1898" s="203"/>
      <c r="K1898" s="203"/>
      <c r="L1898" s="203"/>
      <c r="M1898" s="203"/>
      <c r="N1898" s="203"/>
      <c r="O1898" s="203"/>
      <c r="P1898" s="203"/>
      <c r="Q1898" s="203"/>
      <c r="R1898" s="203"/>
      <c r="S1898" s="203"/>
      <c r="T1898" s="203"/>
      <c r="U1898" s="203"/>
      <c r="V1898" s="203"/>
      <c r="W1898" s="203"/>
      <c r="X1898" s="204" t="str">
        <f>IFERROR(ROUND(X1896*0.01,2),"")</f>
        <v/>
      </c>
      <c r="Y1898" s="204"/>
      <c r="Z1898" s="204"/>
      <c r="AA1898" s="204"/>
      <c r="AB1898" s="204"/>
    </row>
    <row r="1899" spans="1:30" ht="18" customHeight="1" x14ac:dyDescent="0.2">
      <c r="A1899" s="203" t="s">
        <v>33</v>
      </c>
      <c r="B1899" s="203"/>
      <c r="C1899" s="203"/>
      <c r="D1899" s="203"/>
      <c r="E1899" s="203"/>
      <c r="F1899" s="203"/>
      <c r="G1899" s="203"/>
      <c r="H1899" s="203"/>
      <c r="I1899" s="203"/>
      <c r="J1899" s="203"/>
      <c r="K1899" s="203"/>
      <c r="L1899" s="203"/>
      <c r="M1899" s="203"/>
      <c r="N1899" s="203"/>
      <c r="O1899" s="203"/>
      <c r="P1899" s="203"/>
      <c r="Q1899" s="203"/>
      <c r="R1899" s="203"/>
      <c r="S1899" s="203"/>
      <c r="T1899" s="203"/>
      <c r="U1899" s="203"/>
      <c r="V1899" s="203"/>
      <c r="W1899" s="203"/>
      <c r="X1899" s="204" t="str">
        <f>IF(SUM(X1896:AB1898)=0,"",SUM(X1896:AB1898))</f>
        <v/>
      </c>
      <c r="Y1899" s="204"/>
      <c r="Z1899" s="204"/>
      <c r="AA1899" s="204"/>
      <c r="AB1899" s="204"/>
    </row>
    <row r="1900" spans="1:30" ht="18" customHeight="1" x14ac:dyDescent="0.2">
      <c r="A1900" s="205" t="str">
        <f>"Gesamtsumme "&amp;Finanzierungsplan!I989&amp;" bis "&amp;Finanzierungsplan!S989</f>
        <v xml:space="preserve">Gesamtsumme  bis </v>
      </c>
      <c r="B1900" s="205"/>
      <c r="C1900" s="205"/>
      <c r="D1900" s="205"/>
      <c r="E1900" s="205"/>
      <c r="F1900" s="205"/>
      <c r="G1900" s="205"/>
      <c r="H1900" s="205"/>
      <c r="I1900" s="205"/>
      <c r="J1900" s="205"/>
      <c r="K1900" s="205"/>
      <c r="L1900" s="205"/>
      <c r="M1900" s="205"/>
      <c r="N1900" s="205"/>
      <c r="O1900" s="205"/>
      <c r="P1900" s="205"/>
      <c r="Q1900" s="205"/>
      <c r="R1900" s="205"/>
      <c r="S1900" s="205"/>
      <c r="T1900" s="205"/>
      <c r="U1900" s="205"/>
      <c r="V1900" s="205"/>
      <c r="W1900" s="205"/>
      <c r="X1900" s="204" t="str">
        <f>IF(SUM(X1899,X1877,X1855)=0,"",IFERROR(ROUND(SUM(X1899,X1877,X1855),2),""))</f>
        <v/>
      </c>
      <c r="Y1900" s="204"/>
      <c r="Z1900" s="204"/>
      <c r="AA1900" s="204"/>
      <c r="AB1900" s="204"/>
    </row>
    <row r="1901" spans="1:30" ht="18" customHeight="1" x14ac:dyDescent="0.2">
      <c r="A1901" s="92"/>
      <c r="B1901" s="82"/>
      <c r="C1901" s="82"/>
      <c r="D1901" s="82"/>
      <c r="E1901" s="82"/>
      <c r="F1901" s="82"/>
      <c r="G1901" s="82"/>
      <c r="H1901" s="82"/>
      <c r="I1901" s="82"/>
      <c r="J1901" s="82"/>
      <c r="K1901" s="82"/>
      <c r="L1901" s="82"/>
      <c r="M1901" s="82"/>
      <c r="N1901" s="82"/>
      <c r="O1901" s="82"/>
      <c r="P1901" s="82"/>
      <c r="Q1901" s="82"/>
      <c r="R1901" s="82"/>
      <c r="S1901" s="92"/>
      <c r="T1901" s="82"/>
      <c r="V1901" s="82"/>
      <c r="W1901" s="82"/>
      <c r="X1901" s="82"/>
      <c r="Y1901" s="82"/>
      <c r="Z1901" s="82"/>
      <c r="AA1901" s="82"/>
      <c r="AB1901" s="82"/>
    </row>
    <row r="1902" spans="1:30" ht="18" customHeight="1" x14ac:dyDescent="0.2">
      <c r="A1902" s="92" t="s">
        <v>75</v>
      </c>
      <c r="B1902" s="82"/>
      <c r="C1902" s="82"/>
      <c r="D1902" s="82"/>
      <c r="E1902" s="82"/>
      <c r="F1902" s="82"/>
      <c r="G1902" s="82"/>
      <c r="H1902" s="82"/>
      <c r="I1902" s="82"/>
      <c r="J1902" s="82"/>
      <c r="K1902" s="82"/>
      <c r="L1902" s="82"/>
      <c r="M1902" s="82"/>
      <c r="N1902" s="82"/>
      <c r="O1902" s="82"/>
      <c r="P1902" s="82"/>
      <c r="Q1902" s="82"/>
      <c r="R1902" s="82"/>
      <c r="T1902" s="82"/>
      <c r="V1902" s="82"/>
      <c r="W1902" s="82"/>
      <c r="X1902" s="82"/>
      <c r="Y1902" s="82"/>
      <c r="Z1902" s="82"/>
      <c r="AA1902" s="82"/>
      <c r="AB1902" s="93" t="s">
        <v>76</v>
      </c>
    </row>
    <row r="1903" spans="1:30" ht="15" customHeight="1" x14ac:dyDescent="0.2">
      <c r="A1903" s="92"/>
      <c r="B1903" s="82"/>
      <c r="C1903" s="82"/>
      <c r="D1903" s="82"/>
      <c r="E1903" s="82"/>
      <c r="F1903" s="82"/>
      <c r="G1903" s="82"/>
      <c r="H1903" s="82"/>
      <c r="I1903" s="82"/>
      <c r="J1903" s="82"/>
      <c r="K1903" s="82"/>
      <c r="L1903" s="82"/>
      <c r="M1903" s="82"/>
      <c r="N1903" s="82"/>
      <c r="O1903" s="82"/>
      <c r="P1903" s="82"/>
      <c r="Q1903" s="82"/>
      <c r="R1903" s="82"/>
      <c r="S1903" s="92"/>
      <c r="T1903" s="82"/>
      <c r="V1903" s="82"/>
      <c r="W1903" s="82"/>
      <c r="X1903" s="82"/>
      <c r="Y1903" s="82"/>
      <c r="Z1903" s="82"/>
      <c r="AA1903" s="82"/>
      <c r="AB1903" s="82"/>
      <c r="AC1903" s="82"/>
      <c r="AD1903" s="82"/>
    </row>
    <row r="1904" spans="1:30" ht="15" customHeight="1" x14ac:dyDescent="0.2">
      <c r="A1904" s="203" t="s">
        <v>145</v>
      </c>
      <c r="B1904" s="203"/>
      <c r="C1904" s="203"/>
      <c r="D1904" s="203"/>
      <c r="E1904" s="203"/>
      <c r="F1904" s="187" t="str">
        <f>IF(Gesamtübersicht!$B$8="","",Gesamtübersicht!$B$8)</f>
        <v/>
      </c>
      <c r="G1904" s="187"/>
      <c r="H1904" s="187"/>
      <c r="I1904" s="187"/>
      <c r="J1904" s="187"/>
      <c r="K1904" s="187"/>
      <c r="L1904" s="187"/>
      <c r="M1904" s="187"/>
      <c r="N1904" s="187"/>
      <c r="O1904" s="187"/>
      <c r="P1904" s="187"/>
      <c r="Q1904" s="187"/>
      <c r="R1904" s="187"/>
      <c r="S1904" s="187"/>
      <c r="T1904" s="187"/>
      <c r="U1904" s="187"/>
      <c r="V1904" s="187"/>
      <c r="W1904" s="187"/>
      <c r="X1904" s="187"/>
      <c r="Y1904" s="187"/>
      <c r="Z1904" s="187"/>
      <c r="AA1904" s="187"/>
      <c r="AB1904" s="187"/>
    </row>
    <row r="1905" spans="1:28" ht="15" customHeight="1" x14ac:dyDescent="0.2">
      <c r="A1905" s="203" t="s">
        <v>142</v>
      </c>
      <c r="B1905" s="203"/>
      <c r="C1905" s="203"/>
      <c r="D1905" s="203"/>
      <c r="E1905" s="203"/>
      <c r="F1905" s="186" t="str">
        <f>IF(Gesamtübersicht!$B$9="","",Gesamtübersicht!$B$9)</f>
        <v/>
      </c>
      <c r="G1905" s="186"/>
      <c r="H1905" s="186"/>
      <c r="I1905" s="186"/>
      <c r="J1905" s="186"/>
      <c r="K1905" s="186"/>
      <c r="L1905" s="186"/>
      <c r="M1905" s="186"/>
      <c r="N1905" s="186"/>
      <c r="O1905" s="186"/>
      <c r="P1905" s="186"/>
      <c r="Q1905" s="186"/>
      <c r="R1905" s="186"/>
      <c r="S1905" s="186"/>
      <c r="T1905" s="186"/>
      <c r="U1905" s="186"/>
      <c r="V1905" s="186"/>
      <c r="W1905" s="186"/>
      <c r="X1905" s="186"/>
      <c r="Y1905" s="186"/>
      <c r="Z1905" s="186"/>
      <c r="AA1905" s="186"/>
      <c r="AB1905" s="186"/>
    </row>
    <row r="1906" spans="1:28" ht="15" customHeight="1" x14ac:dyDescent="0.2">
      <c r="A1906" s="123"/>
      <c r="B1906" s="123"/>
      <c r="C1906" s="123"/>
      <c r="D1906" s="123"/>
      <c r="E1906" s="123"/>
      <c r="F1906" s="96"/>
      <c r="G1906" s="96"/>
      <c r="H1906" s="96"/>
      <c r="I1906" s="96"/>
      <c r="J1906" s="96"/>
      <c r="K1906" s="96"/>
      <c r="L1906" s="96"/>
      <c r="M1906" s="96"/>
      <c r="N1906" s="96"/>
      <c r="O1906" s="96"/>
      <c r="P1906" s="96"/>
      <c r="Q1906" s="96"/>
      <c r="R1906" s="96"/>
      <c r="S1906" s="96"/>
      <c r="T1906" s="96"/>
      <c r="U1906" s="96"/>
      <c r="V1906" s="96"/>
      <c r="W1906" s="96"/>
      <c r="X1906" s="96"/>
      <c r="Y1906" s="96"/>
      <c r="Z1906" s="96"/>
      <c r="AA1906" s="96"/>
      <c r="AB1906" s="96"/>
    </row>
    <row r="1907" spans="1:28" ht="18" customHeight="1" x14ac:dyDescent="0.2">
      <c r="A1907" s="97" t="s">
        <v>147</v>
      </c>
    </row>
    <row r="1908" spans="1:28" ht="18" customHeight="1" x14ac:dyDescent="0.2">
      <c r="A1908" s="217" t="s">
        <v>1</v>
      </c>
      <c r="B1908" s="217"/>
      <c r="C1908" s="217"/>
      <c r="D1908" s="217"/>
      <c r="E1908" s="217"/>
      <c r="F1908" s="217"/>
      <c r="G1908" s="217"/>
      <c r="H1908" s="217"/>
      <c r="I1908" s="217"/>
      <c r="J1908" s="217"/>
      <c r="K1908" s="217"/>
      <c r="L1908" s="217"/>
      <c r="M1908" s="217"/>
      <c r="N1908" s="217"/>
      <c r="O1908" s="217"/>
      <c r="P1908" s="217"/>
      <c r="Q1908" s="217"/>
      <c r="R1908" s="217"/>
      <c r="S1908" s="217"/>
      <c r="T1908" s="217"/>
      <c r="U1908" s="217"/>
      <c r="V1908" s="217"/>
      <c r="W1908" s="217"/>
      <c r="X1908" s="217"/>
      <c r="Y1908" s="217"/>
      <c r="Z1908" s="217"/>
      <c r="AA1908" s="217"/>
      <c r="AB1908" s="217"/>
    </row>
    <row r="1910" spans="1:28" ht="18" customHeight="1" x14ac:dyDescent="0.2">
      <c r="A1910" s="67"/>
      <c r="B1910" s="213" t="s">
        <v>11</v>
      </c>
      <c r="C1910" s="213"/>
      <c r="D1910" s="213"/>
      <c r="E1910" s="213"/>
      <c r="F1910" s="213"/>
      <c r="G1910" s="213"/>
      <c r="H1910" s="213"/>
      <c r="I1910" s="213"/>
      <c r="J1910" s="213"/>
      <c r="K1910" s="213"/>
      <c r="L1910" s="213"/>
      <c r="M1910" s="218"/>
      <c r="N1910" s="218"/>
      <c r="O1910" s="218"/>
      <c r="P1910" s="218"/>
      <c r="Q1910" s="218"/>
      <c r="R1910" s="218"/>
      <c r="S1910" s="218"/>
      <c r="T1910" s="218"/>
      <c r="U1910" s="218"/>
      <c r="V1910" s="218"/>
      <c r="W1910" s="218"/>
      <c r="X1910" s="218"/>
      <c r="Y1910" s="67"/>
      <c r="Z1910" s="67"/>
      <c r="AA1910" s="67"/>
      <c r="AB1910" s="67"/>
    </row>
    <row r="1911" spans="1:28" ht="18" customHeight="1" x14ac:dyDescent="0.2">
      <c r="A1911" s="67"/>
      <c r="B1911" s="224" t="s">
        <v>44</v>
      </c>
      <c r="C1911" s="224"/>
      <c r="D1911" s="224"/>
      <c r="E1911" s="224"/>
      <c r="F1911" s="224"/>
      <c r="G1911" s="224"/>
      <c r="H1911" s="224"/>
      <c r="I1911" s="224"/>
      <c r="J1911" s="224"/>
      <c r="K1911" s="224"/>
      <c r="L1911" s="224"/>
      <c r="M1911" s="3"/>
      <c r="N1911" s="74"/>
      <c r="O1911" s="74"/>
      <c r="P1911" s="74"/>
      <c r="Q1911" s="74"/>
      <c r="R1911" s="74"/>
      <c r="S1911" s="74"/>
      <c r="T1911" s="74"/>
      <c r="U1911" s="74"/>
      <c r="V1911" s="74"/>
      <c r="W1911" s="74"/>
      <c r="X1911" s="74"/>
      <c r="Y1911" s="67"/>
      <c r="Z1911" s="67"/>
      <c r="AA1911" s="67"/>
      <c r="AB1911" s="67"/>
    </row>
    <row r="1913" spans="1:28" ht="18" customHeight="1" x14ac:dyDescent="0.2">
      <c r="A1913" s="217" t="s">
        <v>46</v>
      </c>
      <c r="B1913" s="217"/>
      <c r="C1913" s="217"/>
      <c r="D1913" s="217"/>
      <c r="E1913" s="217"/>
      <c r="F1913" s="217"/>
      <c r="G1913" s="217"/>
      <c r="H1913" s="217"/>
      <c r="I1913" s="217"/>
      <c r="J1913" s="217"/>
      <c r="K1913" s="217"/>
      <c r="L1913" s="217"/>
      <c r="M1913" s="217"/>
      <c r="N1913" s="217"/>
      <c r="O1913" s="217"/>
      <c r="P1913" s="217"/>
      <c r="Q1913" s="217"/>
      <c r="R1913" s="217"/>
      <c r="S1913" s="217"/>
      <c r="T1913" s="217"/>
      <c r="U1913" s="217"/>
      <c r="V1913" s="217"/>
      <c r="W1913" s="217"/>
      <c r="X1913" s="217"/>
      <c r="Y1913" s="217"/>
      <c r="Z1913" s="217"/>
      <c r="AA1913" s="217"/>
      <c r="AB1913" s="217"/>
    </row>
    <row r="1914" spans="1:28" ht="18" customHeight="1" x14ac:dyDescent="0.2">
      <c r="B1914" s="75"/>
      <c r="C1914" s="75"/>
      <c r="D1914" s="75"/>
      <c r="E1914" s="75"/>
      <c r="F1914" s="75"/>
      <c r="G1914" s="75"/>
      <c r="H1914" s="75"/>
      <c r="I1914" s="75"/>
      <c r="J1914" s="75"/>
      <c r="K1914" s="75"/>
    </row>
    <row r="1915" spans="1:28" ht="18" customHeight="1" x14ac:dyDescent="0.2">
      <c r="A1915" s="67"/>
      <c r="B1915" s="213" t="s">
        <v>9</v>
      </c>
      <c r="C1915" s="213"/>
      <c r="D1915" s="213"/>
      <c r="E1915" s="213"/>
      <c r="F1915" s="213"/>
      <c r="G1915" s="213"/>
      <c r="H1915" s="213"/>
      <c r="I1915" s="213"/>
      <c r="J1915" s="213"/>
      <c r="K1915" s="213"/>
      <c r="L1915" s="213"/>
      <c r="M1915" s="214"/>
      <c r="N1915" s="214"/>
      <c r="O1915" s="214"/>
      <c r="P1915" s="214"/>
      <c r="Q1915" s="214"/>
      <c r="R1915" s="214"/>
      <c r="S1915" s="214"/>
      <c r="T1915" s="214"/>
      <c r="U1915" s="214"/>
      <c r="V1915" s="214"/>
      <c r="W1915" s="214"/>
      <c r="X1915" s="214"/>
      <c r="Y1915" s="67"/>
      <c r="Z1915" s="67"/>
      <c r="AA1915" s="67"/>
      <c r="AB1915" s="67"/>
    </row>
    <row r="1916" spans="1:28" ht="18" customHeight="1" x14ac:dyDescent="0.2">
      <c r="A1916" s="67"/>
      <c r="B1916" s="215" t="s">
        <v>52</v>
      </c>
      <c r="C1916" s="215"/>
      <c r="D1916" s="215"/>
      <c r="E1916" s="215"/>
      <c r="F1916" s="215"/>
      <c r="G1916" s="215"/>
      <c r="H1916" s="215"/>
      <c r="I1916" s="215"/>
      <c r="J1916" s="215"/>
      <c r="K1916" s="215"/>
      <c r="L1916" s="215"/>
      <c r="M1916" s="207"/>
      <c r="N1916" s="207"/>
      <c r="O1916" s="207"/>
      <c r="P1916" s="207"/>
      <c r="Q1916" s="207"/>
      <c r="R1916" s="207"/>
      <c r="S1916" s="207"/>
      <c r="T1916" s="207"/>
      <c r="U1916" s="207"/>
      <c r="V1916" s="207"/>
      <c r="W1916" s="207"/>
      <c r="X1916" s="207"/>
      <c r="Y1916" s="67"/>
      <c r="Z1916" s="67"/>
      <c r="AA1916" s="67"/>
      <c r="AB1916" s="67"/>
    </row>
    <row r="1917" spans="1:28" ht="18" customHeight="1" x14ac:dyDescent="0.2">
      <c r="A1917" s="67"/>
      <c r="B1917" s="215" t="s">
        <v>53</v>
      </c>
      <c r="C1917" s="215"/>
      <c r="D1917" s="215"/>
      <c r="E1917" s="215"/>
      <c r="F1917" s="215"/>
      <c r="G1917" s="215"/>
      <c r="H1917" s="215"/>
      <c r="I1917" s="215"/>
      <c r="J1917" s="215"/>
      <c r="K1917" s="215"/>
      <c r="L1917" s="215"/>
      <c r="M1917" s="207"/>
      <c r="N1917" s="207"/>
      <c r="O1917" s="207"/>
      <c r="P1917" s="207"/>
      <c r="Q1917" s="207"/>
      <c r="R1917" s="207"/>
      <c r="S1917" s="207"/>
      <c r="T1917" s="207"/>
      <c r="U1917" s="207"/>
      <c r="V1917" s="207"/>
      <c r="W1917" s="207"/>
      <c r="X1917" s="207"/>
      <c r="Y1917" s="67"/>
      <c r="Z1917" s="67"/>
      <c r="AA1917" s="67"/>
      <c r="AB1917" s="67"/>
    </row>
    <row r="1918" spans="1:28" ht="18" customHeight="1" x14ac:dyDescent="0.2">
      <c r="A1918" s="67"/>
      <c r="B1918" s="213" t="s">
        <v>38</v>
      </c>
      <c r="C1918" s="213"/>
      <c r="D1918" s="213"/>
      <c r="E1918" s="213"/>
      <c r="F1918" s="213"/>
      <c r="G1918" s="213"/>
      <c r="H1918" s="213"/>
      <c r="I1918" s="213"/>
      <c r="J1918" s="213"/>
      <c r="K1918" s="213"/>
      <c r="L1918" s="213"/>
      <c r="M1918" s="216"/>
      <c r="N1918" s="216"/>
      <c r="O1918" s="216"/>
      <c r="P1918" s="216"/>
      <c r="Q1918" s="216"/>
      <c r="R1918" s="216"/>
      <c r="S1918" s="216"/>
      <c r="T1918" s="216"/>
      <c r="U1918" s="216"/>
      <c r="V1918" s="216"/>
      <c r="W1918" s="216"/>
      <c r="X1918" s="216"/>
      <c r="Y1918" s="67"/>
      <c r="Z1918" s="67"/>
      <c r="AA1918" s="67"/>
      <c r="AB1918" s="67"/>
    </row>
    <row r="1919" spans="1:28" ht="18" customHeight="1" x14ac:dyDescent="0.2">
      <c r="B1919" s="76"/>
      <c r="C1919" s="76"/>
      <c r="D1919" s="76"/>
      <c r="E1919" s="76"/>
      <c r="F1919" s="76"/>
      <c r="G1919" s="76"/>
      <c r="H1919" s="76"/>
      <c r="I1919" s="76"/>
      <c r="J1919" s="76"/>
      <c r="K1919" s="76"/>
      <c r="L1919" s="76"/>
      <c r="M1919" s="77"/>
      <c r="N1919" s="77"/>
      <c r="O1919" s="77"/>
      <c r="P1919" s="77"/>
      <c r="Q1919" s="77"/>
      <c r="R1919" s="77"/>
      <c r="S1919" s="77"/>
      <c r="T1919" s="77"/>
      <c r="U1919" s="77"/>
      <c r="V1919" s="77"/>
      <c r="W1919" s="77"/>
      <c r="X1919" s="77"/>
    </row>
    <row r="1920" spans="1:28" ht="18" customHeight="1" x14ac:dyDescent="0.2">
      <c r="A1920" s="217" t="s">
        <v>10</v>
      </c>
      <c r="B1920" s="217"/>
      <c r="C1920" s="217"/>
      <c r="D1920" s="217"/>
      <c r="E1920" s="217"/>
      <c r="F1920" s="217"/>
      <c r="G1920" s="217"/>
      <c r="H1920" s="217"/>
      <c r="I1920" s="217"/>
      <c r="J1920" s="217"/>
      <c r="K1920" s="217"/>
      <c r="L1920" s="217"/>
      <c r="M1920" s="217"/>
      <c r="N1920" s="217"/>
      <c r="O1920" s="217"/>
      <c r="P1920" s="217"/>
      <c r="Q1920" s="217"/>
      <c r="R1920" s="217"/>
      <c r="S1920" s="217"/>
      <c r="T1920" s="217"/>
      <c r="U1920" s="217"/>
      <c r="V1920" s="217"/>
      <c r="W1920" s="217"/>
      <c r="X1920" s="217"/>
      <c r="Y1920" s="217"/>
      <c r="Z1920" s="217"/>
      <c r="AA1920" s="217"/>
      <c r="AB1920" s="217"/>
    </row>
    <row r="1921" spans="1:28" ht="18" customHeight="1" x14ac:dyDescent="0.2">
      <c r="B1921" s="75"/>
      <c r="C1921" s="75"/>
      <c r="D1921" s="75"/>
      <c r="E1921" s="75"/>
      <c r="F1921" s="75"/>
      <c r="G1921" s="75"/>
      <c r="H1921" s="75"/>
      <c r="I1921" s="75"/>
      <c r="K1921" s="75"/>
    </row>
    <row r="1922" spans="1:28" ht="18" customHeight="1" x14ac:dyDescent="0.2">
      <c r="A1922" s="78"/>
      <c r="B1922" s="215" t="s">
        <v>114</v>
      </c>
      <c r="C1922" s="213"/>
      <c r="D1922" s="213"/>
      <c r="E1922" s="213"/>
      <c r="F1922" s="213"/>
      <c r="G1922" s="213"/>
      <c r="H1922" s="213"/>
      <c r="I1922" s="213"/>
      <c r="J1922" s="213"/>
      <c r="K1922" s="213"/>
      <c r="L1922" s="213"/>
      <c r="M1922" s="218"/>
      <c r="N1922" s="219"/>
      <c r="O1922" s="219"/>
      <c r="P1922" s="219"/>
      <c r="Q1922" s="219"/>
      <c r="R1922" s="219"/>
      <c r="S1922" s="219"/>
      <c r="T1922" s="219"/>
      <c r="U1922" s="219"/>
      <c r="V1922" s="219"/>
      <c r="W1922" s="219"/>
      <c r="X1922" s="219"/>
      <c r="Y1922" s="78"/>
      <c r="Z1922" s="78"/>
      <c r="AA1922" s="78"/>
      <c r="AB1922" s="78"/>
    </row>
    <row r="1923" spans="1:28" ht="18" customHeight="1" x14ac:dyDescent="0.2">
      <c r="A1923" s="78"/>
      <c r="B1923" s="215" t="s">
        <v>112</v>
      </c>
      <c r="C1923" s="213"/>
      <c r="D1923" s="213"/>
      <c r="E1923" s="213"/>
      <c r="F1923" s="213"/>
      <c r="G1923" s="213"/>
      <c r="H1923" s="213"/>
      <c r="I1923" s="213"/>
      <c r="J1923" s="213"/>
      <c r="K1923" s="213"/>
      <c r="L1923" s="213"/>
      <c r="M1923" s="220"/>
      <c r="N1923" s="220"/>
      <c r="O1923" s="220"/>
      <c r="P1923" s="220"/>
      <c r="Q1923" s="220"/>
      <c r="R1923" s="220"/>
      <c r="S1923" s="220"/>
      <c r="T1923" s="220"/>
      <c r="U1923" s="220"/>
      <c r="V1923" s="220"/>
      <c r="W1923" s="220"/>
      <c r="X1923" s="220"/>
      <c r="Y1923" s="78"/>
      <c r="Z1923" s="78"/>
      <c r="AA1923" s="78"/>
      <c r="AB1923" s="78"/>
    </row>
    <row r="1924" spans="1:28" ht="18" customHeight="1" x14ac:dyDescent="0.2">
      <c r="A1924" s="78"/>
      <c r="B1924" s="215" t="s">
        <v>77</v>
      </c>
      <c r="C1924" s="213"/>
      <c r="D1924" s="213"/>
      <c r="E1924" s="213"/>
      <c r="F1924" s="213"/>
      <c r="G1924" s="213"/>
      <c r="H1924" s="213"/>
      <c r="I1924" s="213"/>
      <c r="J1924" s="213"/>
      <c r="K1924" s="213"/>
      <c r="L1924" s="213"/>
      <c r="M1924" s="221"/>
      <c r="N1924" s="221"/>
      <c r="O1924" s="221"/>
      <c r="P1924" s="221"/>
      <c r="Q1924" s="221"/>
      <c r="R1924" s="221"/>
      <c r="S1924" s="221"/>
      <c r="T1924" s="221"/>
      <c r="U1924" s="221"/>
      <c r="V1924" s="221"/>
      <c r="W1924" s="221"/>
      <c r="X1924" s="221"/>
      <c r="Y1924" s="78"/>
      <c r="Z1924" s="78"/>
      <c r="AA1924" s="78"/>
      <c r="AB1924" s="78"/>
    </row>
    <row r="1925" spans="1:28" ht="18" customHeight="1" x14ac:dyDescent="0.2">
      <c r="A1925" s="78"/>
      <c r="B1925" s="215" t="s">
        <v>113</v>
      </c>
      <c r="C1925" s="213"/>
      <c r="D1925" s="213"/>
      <c r="E1925" s="213"/>
      <c r="F1925" s="213"/>
      <c r="G1925" s="213"/>
      <c r="H1925" s="213"/>
      <c r="I1925" s="213"/>
      <c r="J1925" s="213"/>
      <c r="K1925" s="213"/>
      <c r="L1925" s="213"/>
      <c r="M1925" s="222"/>
      <c r="N1925" s="222"/>
      <c r="O1925" s="222"/>
      <c r="P1925" s="222"/>
      <c r="Q1925" s="222"/>
      <c r="R1925" s="223" t="s">
        <v>8</v>
      </c>
      <c r="S1925" s="223"/>
      <c r="T1925" s="222"/>
      <c r="U1925" s="222"/>
      <c r="V1925" s="222"/>
      <c r="W1925" s="222"/>
      <c r="X1925" s="222"/>
      <c r="Y1925" s="78"/>
      <c r="Z1925" s="78"/>
      <c r="AA1925" s="78"/>
      <c r="AB1925" s="78"/>
    </row>
    <row r="1926" spans="1:28" ht="18" customHeight="1" x14ac:dyDescent="0.2">
      <c r="A1926" s="78"/>
      <c r="B1926" s="122"/>
      <c r="C1926" s="122"/>
      <c r="D1926" s="122"/>
      <c r="E1926" s="122"/>
      <c r="F1926" s="122"/>
      <c r="G1926" s="122"/>
      <c r="H1926" s="122"/>
      <c r="I1926" s="122"/>
      <c r="J1926" s="122"/>
      <c r="K1926" s="122"/>
      <c r="L1926" s="122"/>
      <c r="M1926" s="80"/>
      <c r="N1926" s="80"/>
      <c r="O1926" s="80"/>
      <c r="P1926" s="80"/>
      <c r="Q1926" s="80"/>
      <c r="R1926" s="81"/>
      <c r="S1926" s="81"/>
      <c r="T1926" s="80"/>
      <c r="U1926" s="80"/>
      <c r="V1926" s="80"/>
      <c r="W1926" s="80"/>
      <c r="X1926" s="80"/>
      <c r="Y1926" s="78"/>
      <c r="Z1926" s="78"/>
      <c r="AA1926" s="78"/>
      <c r="AB1926" s="78"/>
    </row>
    <row r="1927" spans="1:28" ht="18" customHeight="1" x14ac:dyDescent="0.2">
      <c r="A1927" s="82" t="s">
        <v>125</v>
      </c>
      <c r="B1927" s="122"/>
      <c r="C1927" s="122"/>
      <c r="D1927" s="122"/>
      <c r="E1927" s="122"/>
      <c r="F1927" s="122"/>
      <c r="G1927" s="122"/>
      <c r="H1927" s="122"/>
      <c r="I1927" s="122"/>
      <c r="J1927" s="122"/>
      <c r="K1927" s="122"/>
      <c r="L1927" s="122"/>
      <c r="M1927" s="78"/>
      <c r="N1927" s="78"/>
      <c r="O1927" s="80"/>
      <c r="P1927" s="80"/>
      <c r="Q1927" s="80"/>
      <c r="R1927" s="81"/>
      <c r="S1927" s="81"/>
      <c r="T1927" s="80"/>
      <c r="U1927" s="80"/>
      <c r="V1927" s="80"/>
      <c r="W1927" s="80"/>
      <c r="X1927" s="80"/>
      <c r="Y1927" s="78"/>
      <c r="Z1927" s="78"/>
      <c r="AA1927" s="78"/>
      <c r="AB1927" s="78"/>
    </row>
    <row r="1928" spans="1:28" ht="18" customHeight="1" x14ac:dyDescent="0.2">
      <c r="A1928" s="82" t="s">
        <v>126</v>
      </c>
      <c r="B1928" s="67"/>
      <c r="C1928" s="67"/>
      <c r="D1928" s="67"/>
      <c r="E1928" s="123"/>
      <c r="F1928" s="68"/>
      <c r="G1928" s="68"/>
      <c r="H1928" s="68"/>
      <c r="I1928" s="68"/>
      <c r="J1928" s="68"/>
      <c r="K1928" s="68"/>
      <c r="L1928" s="68"/>
      <c r="M1928" s="68"/>
      <c r="N1928" s="68"/>
      <c r="O1928" s="68"/>
      <c r="P1928" s="68"/>
      <c r="Q1928" s="68"/>
      <c r="R1928" s="68"/>
      <c r="S1928" s="68"/>
      <c r="T1928" s="68"/>
      <c r="U1928" s="68"/>
      <c r="V1928" s="68"/>
      <c r="W1928" s="68"/>
      <c r="X1928" s="68"/>
      <c r="Y1928" s="68"/>
      <c r="Z1928" s="68"/>
      <c r="AA1928" s="68"/>
      <c r="AB1928" s="68"/>
    </row>
    <row r="1929" spans="1:28" ht="18" customHeight="1" x14ac:dyDescent="0.2">
      <c r="A1929" s="67"/>
      <c r="B1929" s="67"/>
      <c r="C1929" s="67"/>
      <c r="D1929" s="67"/>
      <c r="E1929" s="123"/>
      <c r="F1929" s="68"/>
      <c r="G1929" s="68"/>
      <c r="H1929" s="68"/>
      <c r="I1929" s="68"/>
      <c r="J1929" s="68"/>
      <c r="K1929" s="68"/>
      <c r="L1929" s="68"/>
      <c r="M1929" s="68"/>
      <c r="N1929" s="68"/>
      <c r="O1929" s="68"/>
      <c r="P1929" s="68"/>
      <c r="Q1929" s="68"/>
      <c r="R1929" s="68"/>
      <c r="S1929" s="68"/>
      <c r="T1929" s="68"/>
      <c r="U1929" s="68"/>
      <c r="V1929" s="68"/>
      <c r="W1929" s="68"/>
      <c r="X1929" s="68"/>
      <c r="Y1929" s="68"/>
      <c r="Z1929" s="68"/>
      <c r="AA1929" s="68"/>
      <c r="AB1929" s="68"/>
    </row>
    <row r="1930" spans="1:28" ht="18" customHeight="1" x14ac:dyDescent="0.2">
      <c r="A1930" s="211" t="s">
        <v>47</v>
      </c>
      <c r="B1930" s="211"/>
      <c r="C1930" s="211"/>
      <c r="D1930" s="211"/>
      <c r="E1930" s="211"/>
      <c r="F1930" s="211"/>
      <c r="G1930" s="211"/>
      <c r="H1930" s="211"/>
      <c r="I1930" s="211"/>
      <c r="J1930" s="211"/>
      <c r="K1930" s="211"/>
      <c r="L1930" s="211"/>
      <c r="M1930" s="211"/>
      <c r="N1930" s="211"/>
      <c r="O1930" s="211"/>
      <c r="P1930" s="211"/>
      <c r="Q1930" s="211"/>
      <c r="R1930" s="211"/>
      <c r="S1930" s="211"/>
      <c r="T1930" s="211"/>
      <c r="U1930" s="211"/>
      <c r="V1930" s="211"/>
      <c r="W1930" s="211"/>
      <c r="X1930" s="211"/>
      <c r="Y1930" s="211"/>
      <c r="Z1930" s="211"/>
      <c r="AA1930" s="211"/>
      <c r="AB1930" s="211"/>
    </row>
    <row r="1932" spans="1:28" ht="18" customHeight="1" x14ac:dyDescent="0.2">
      <c r="A1932" s="212">
        <f>Finanzierungsplan!$I$48</f>
        <v>2026</v>
      </c>
      <c r="B1932" s="208"/>
    </row>
    <row r="1933" spans="1:28" ht="18" customHeight="1" x14ac:dyDescent="0.2">
      <c r="A1933" s="209" t="s">
        <v>48</v>
      </c>
      <c r="B1933" s="209"/>
      <c r="C1933" s="209"/>
      <c r="D1933" s="209"/>
      <c r="E1933" s="209"/>
      <c r="F1933" s="210" t="s">
        <v>81</v>
      </c>
      <c r="G1933" s="210"/>
      <c r="H1933" s="210"/>
      <c r="I1933" s="210"/>
      <c r="J1933" s="210"/>
      <c r="K1933" s="210" t="s">
        <v>69</v>
      </c>
      <c r="L1933" s="210"/>
      <c r="M1933" s="210"/>
      <c r="N1933" s="210"/>
      <c r="O1933" s="210"/>
      <c r="P1933" s="210"/>
      <c r="Q1933" s="210"/>
      <c r="R1933" s="210"/>
      <c r="S1933" s="210" t="s">
        <v>70</v>
      </c>
      <c r="T1933" s="210"/>
      <c r="U1933" s="210"/>
      <c r="V1933" s="210"/>
      <c r="W1933" s="210"/>
      <c r="X1933" s="210" t="s">
        <v>115</v>
      </c>
      <c r="Y1933" s="210"/>
      <c r="Z1933" s="210"/>
      <c r="AA1933" s="210"/>
      <c r="AB1933" s="210"/>
    </row>
    <row r="1934" spans="1:28" ht="18" customHeight="1" x14ac:dyDescent="0.2">
      <c r="A1934" s="209"/>
      <c r="B1934" s="209"/>
      <c r="C1934" s="209"/>
      <c r="D1934" s="209"/>
      <c r="E1934" s="209"/>
      <c r="F1934" s="210"/>
      <c r="G1934" s="210"/>
      <c r="H1934" s="210"/>
      <c r="I1934" s="210"/>
      <c r="J1934" s="210"/>
      <c r="K1934" s="210"/>
      <c r="L1934" s="210"/>
      <c r="M1934" s="210"/>
      <c r="N1934" s="210"/>
      <c r="O1934" s="210"/>
      <c r="P1934" s="210"/>
      <c r="Q1934" s="210"/>
      <c r="R1934" s="210"/>
      <c r="S1934" s="210"/>
      <c r="T1934" s="210"/>
      <c r="U1934" s="210"/>
      <c r="V1934" s="210"/>
      <c r="W1934" s="210"/>
      <c r="X1934" s="210"/>
      <c r="Y1934" s="210"/>
      <c r="Z1934" s="210"/>
      <c r="AA1934" s="210"/>
      <c r="AB1934" s="210"/>
    </row>
    <row r="1935" spans="1:28" ht="18" customHeight="1" x14ac:dyDescent="0.2">
      <c r="A1935" s="206" t="s">
        <v>54</v>
      </c>
      <c r="B1935" s="206"/>
      <c r="C1935" s="206"/>
      <c r="D1935" s="206"/>
      <c r="E1935" s="206"/>
      <c r="F1935" s="207"/>
      <c r="G1935" s="207"/>
      <c r="H1935" s="207"/>
      <c r="I1935" s="207"/>
      <c r="J1935" s="207"/>
      <c r="K1935" s="207"/>
      <c r="L1935" s="207"/>
      <c r="M1935" s="207"/>
      <c r="N1935" s="207"/>
      <c r="O1935" s="207"/>
      <c r="P1935" s="207"/>
      <c r="Q1935" s="207"/>
      <c r="R1935" s="207"/>
      <c r="S1935" s="207"/>
      <c r="T1935" s="207"/>
      <c r="U1935" s="207"/>
      <c r="V1935" s="207"/>
      <c r="W1935" s="207"/>
      <c r="X1935" s="204" t="str">
        <f>IF(OR($M$1923="",$M$1915="",SUM(F1935:W1935)=0),"",IFERROR(ROUND((F1935+K1935+S1935)*$M$1923/$M$1915,2),""))</f>
        <v/>
      </c>
      <c r="Y1935" s="204"/>
      <c r="Z1935" s="204"/>
      <c r="AA1935" s="204"/>
      <c r="AB1935" s="204"/>
    </row>
    <row r="1936" spans="1:28" ht="18" customHeight="1" x14ac:dyDescent="0.2">
      <c r="A1936" s="206" t="s">
        <v>55</v>
      </c>
      <c r="B1936" s="206"/>
      <c r="C1936" s="206"/>
      <c r="D1936" s="206"/>
      <c r="E1936" s="206"/>
      <c r="F1936" s="207"/>
      <c r="G1936" s="207"/>
      <c r="H1936" s="207"/>
      <c r="I1936" s="207"/>
      <c r="J1936" s="207"/>
      <c r="K1936" s="207"/>
      <c r="L1936" s="207"/>
      <c r="M1936" s="207"/>
      <c r="N1936" s="207"/>
      <c r="O1936" s="207"/>
      <c r="P1936" s="207"/>
      <c r="Q1936" s="207"/>
      <c r="R1936" s="207"/>
      <c r="S1936" s="207"/>
      <c r="T1936" s="207"/>
      <c r="U1936" s="207"/>
      <c r="V1936" s="207"/>
      <c r="W1936" s="207"/>
      <c r="X1936" s="204" t="str">
        <f t="shared" ref="X1936:X1946" si="61">IF(OR($M$1923="",$M$1915="",SUM(F1936:W1936)=0),"",IFERROR(ROUND((F1936+K1936+S1936)*$M$1923/$M$1915,2),""))</f>
        <v/>
      </c>
      <c r="Y1936" s="204"/>
      <c r="Z1936" s="204"/>
      <c r="AA1936" s="204"/>
      <c r="AB1936" s="204"/>
    </row>
    <row r="1937" spans="1:28" ht="18" customHeight="1" x14ac:dyDescent="0.2">
      <c r="A1937" s="206" t="s">
        <v>56</v>
      </c>
      <c r="B1937" s="206"/>
      <c r="C1937" s="206"/>
      <c r="D1937" s="206"/>
      <c r="E1937" s="206"/>
      <c r="F1937" s="207"/>
      <c r="G1937" s="207"/>
      <c r="H1937" s="207"/>
      <c r="I1937" s="207"/>
      <c r="J1937" s="207"/>
      <c r="K1937" s="207"/>
      <c r="L1937" s="207"/>
      <c r="M1937" s="207"/>
      <c r="N1937" s="207"/>
      <c r="O1937" s="207"/>
      <c r="P1937" s="207"/>
      <c r="Q1937" s="207"/>
      <c r="R1937" s="207"/>
      <c r="S1937" s="207"/>
      <c r="T1937" s="207"/>
      <c r="U1937" s="207"/>
      <c r="V1937" s="207"/>
      <c r="W1937" s="207"/>
      <c r="X1937" s="204" t="str">
        <f t="shared" si="61"/>
        <v/>
      </c>
      <c r="Y1937" s="204"/>
      <c r="Z1937" s="204"/>
      <c r="AA1937" s="204"/>
      <c r="AB1937" s="204"/>
    </row>
    <row r="1938" spans="1:28" ht="18" customHeight="1" x14ac:dyDescent="0.2">
      <c r="A1938" s="206" t="s">
        <v>57</v>
      </c>
      <c r="B1938" s="206"/>
      <c r="C1938" s="206"/>
      <c r="D1938" s="206"/>
      <c r="E1938" s="206"/>
      <c r="F1938" s="207"/>
      <c r="G1938" s="207"/>
      <c r="H1938" s="207"/>
      <c r="I1938" s="207"/>
      <c r="J1938" s="207"/>
      <c r="K1938" s="207"/>
      <c r="L1938" s="207"/>
      <c r="M1938" s="207"/>
      <c r="N1938" s="207"/>
      <c r="O1938" s="207"/>
      <c r="P1938" s="207"/>
      <c r="Q1938" s="207"/>
      <c r="R1938" s="207"/>
      <c r="S1938" s="207"/>
      <c r="T1938" s="207"/>
      <c r="U1938" s="207"/>
      <c r="V1938" s="207"/>
      <c r="W1938" s="207"/>
      <c r="X1938" s="204" t="str">
        <f t="shared" si="61"/>
        <v/>
      </c>
      <c r="Y1938" s="204"/>
      <c r="Z1938" s="204"/>
      <c r="AA1938" s="204"/>
      <c r="AB1938" s="204"/>
    </row>
    <row r="1939" spans="1:28" ht="18" customHeight="1" x14ac:dyDescent="0.2">
      <c r="A1939" s="206" t="s">
        <v>58</v>
      </c>
      <c r="B1939" s="206"/>
      <c r="C1939" s="206"/>
      <c r="D1939" s="206"/>
      <c r="E1939" s="206"/>
      <c r="F1939" s="207"/>
      <c r="G1939" s="207"/>
      <c r="H1939" s="207"/>
      <c r="I1939" s="207"/>
      <c r="J1939" s="207"/>
      <c r="K1939" s="207"/>
      <c r="L1939" s="207"/>
      <c r="M1939" s="207"/>
      <c r="N1939" s="207"/>
      <c r="O1939" s="207"/>
      <c r="P1939" s="207"/>
      <c r="Q1939" s="207"/>
      <c r="R1939" s="207"/>
      <c r="S1939" s="207"/>
      <c r="T1939" s="207"/>
      <c r="U1939" s="207"/>
      <c r="V1939" s="207"/>
      <c r="W1939" s="207"/>
      <c r="X1939" s="204" t="str">
        <f t="shared" si="61"/>
        <v/>
      </c>
      <c r="Y1939" s="204"/>
      <c r="Z1939" s="204"/>
      <c r="AA1939" s="204"/>
      <c r="AB1939" s="204"/>
    </row>
    <row r="1940" spans="1:28" ht="18" customHeight="1" x14ac:dyDescent="0.2">
      <c r="A1940" s="206" t="s">
        <v>59</v>
      </c>
      <c r="B1940" s="206"/>
      <c r="C1940" s="206"/>
      <c r="D1940" s="206"/>
      <c r="E1940" s="206"/>
      <c r="F1940" s="207"/>
      <c r="G1940" s="207"/>
      <c r="H1940" s="207"/>
      <c r="I1940" s="207"/>
      <c r="J1940" s="207"/>
      <c r="K1940" s="207"/>
      <c r="L1940" s="207"/>
      <c r="M1940" s="207"/>
      <c r="N1940" s="207"/>
      <c r="O1940" s="207"/>
      <c r="P1940" s="207"/>
      <c r="Q1940" s="207"/>
      <c r="R1940" s="207"/>
      <c r="S1940" s="207"/>
      <c r="T1940" s="207"/>
      <c r="U1940" s="207"/>
      <c r="V1940" s="207"/>
      <c r="W1940" s="207"/>
      <c r="X1940" s="204" t="str">
        <f t="shared" si="61"/>
        <v/>
      </c>
      <c r="Y1940" s="204"/>
      <c r="Z1940" s="204"/>
      <c r="AA1940" s="204"/>
      <c r="AB1940" s="204"/>
    </row>
    <row r="1941" spans="1:28" ht="18" customHeight="1" x14ac:dyDescent="0.2">
      <c r="A1941" s="206" t="s">
        <v>60</v>
      </c>
      <c r="B1941" s="206"/>
      <c r="C1941" s="206"/>
      <c r="D1941" s="206"/>
      <c r="E1941" s="206"/>
      <c r="F1941" s="207"/>
      <c r="G1941" s="207"/>
      <c r="H1941" s="207"/>
      <c r="I1941" s="207"/>
      <c r="J1941" s="207"/>
      <c r="K1941" s="207"/>
      <c r="L1941" s="207"/>
      <c r="M1941" s="207"/>
      <c r="N1941" s="207"/>
      <c r="O1941" s="207"/>
      <c r="P1941" s="207"/>
      <c r="Q1941" s="207"/>
      <c r="R1941" s="207"/>
      <c r="S1941" s="207"/>
      <c r="T1941" s="207"/>
      <c r="U1941" s="207"/>
      <c r="V1941" s="207"/>
      <c r="W1941" s="207"/>
      <c r="X1941" s="204" t="str">
        <f t="shared" si="61"/>
        <v/>
      </c>
      <c r="Y1941" s="204"/>
      <c r="Z1941" s="204"/>
      <c r="AA1941" s="204"/>
      <c r="AB1941" s="204"/>
    </row>
    <row r="1942" spans="1:28" ht="18" customHeight="1" x14ac:dyDescent="0.2">
      <c r="A1942" s="206" t="s">
        <v>61</v>
      </c>
      <c r="B1942" s="206"/>
      <c r="C1942" s="206"/>
      <c r="D1942" s="206"/>
      <c r="E1942" s="206"/>
      <c r="F1942" s="207"/>
      <c r="G1942" s="207"/>
      <c r="H1942" s="207"/>
      <c r="I1942" s="207"/>
      <c r="J1942" s="207"/>
      <c r="K1942" s="207"/>
      <c r="L1942" s="207"/>
      <c r="M1942" s="207"/>
      <c r="N1942" s="207"/>
      <c r="O1942" s="207"/>
      <c r="P1942" s="207"/>
      <c r="Q1942" s="207"/>
      <c r="R1942" s="207"/>
      <c r="S1942" s="207"/>
      <c r="T1942" s="207"/>
      <c r="U1942" s="207"/>
      <c r="V1942" s="207"/>
      <c r="W1942" s="207"/>
      <c r="X1942" s="204" t="str">
        <f t="shared" si="61"/>
        <v/>
      </c>
      <c r="Y1942" s="204"/>
      <c r="Z1942" s="204"/>
      <c r="AA1942" s="204"/>
      <c r="AB1942" s="204"/>
    </row>
    <row r="1943" spans="1:28" ht="18" customHeight="1" x14ac:dyDescent="0.2">
      <c r="A1943" s="206" t="s">
        <v>62</v>
      </c>
      <c r="B1943" s="206"/>
      <c r="C1943" s="206"/>
      <c r="D1943" s="206"/>
      <c r="E1943" s="206"/>
      <c r="F1943" s="207"/>
      <c r="G1943" s="207"/>
      <c r="H1943" s="207"/>
      <c r="I1943" s="207"/>
      <c r="J1943" s="207"/>
      <c r="K1943" s="207"/>
      <c r="L1943" s="207"/>
      <c r="M1943" s="207"/>
      <c r="N1943" s="207"/>
      <c r="O1943" s="207"/>
      <c r="P1943" s="207"/>
      <c r="Q1943" s="207"/>
      <c r="R1943" s="207"/>
      <c r="S1943" s="207"/>
      <c r="T1943" s="207"/>
      <c r="U1943" s="207"/>
      <c r="V1943" s="207"/>
      <c r="W1943" s="207"/>
      <c r="X1943" s="204" t="str">
        <f t="shared" si="61"/>
        <v/>
      </c>
      <c r="Y1943" s="204"/>
      <c r="Z1943" s="204"/>
      <c r="AA1943" s="204"/>
      <c r="AB1943" s="204"/>
    </row>
    <row r="1944" spans="1:28" ht="18" customHeight="1" x14ac:dyDescent="0.2">
      <c r="A1944" s="206" t="s">
        <v>63</v>
      </c>
      <c r="B1944" s="206"/>
      <c r="C1944" s="206"/>
      <c r="D1944" s="206"/>
      <c r="E1944" s="206"/>
      <c r="F1944" s="207"/>
      <c r="G1944" s="207"/>
      <c r="H1944" s="207"/>
      <c r="I1944" s="207"/>
      <c r="J1944" s="207"/>
      <c r="K1944" s="207"/>
      <c r="L1944" s="207"/>
      <c r="M1944" s="207"/>
      <c r="N1944" s="207"/>
      <c r="O1944" s="207"/>
      <c r="P1944" s="207"/>
      <c r="Q1944" s="207"/>
      <c r="R1944" s="207"/>
      <c r="S1944" s="207"/>
      <c r="T1944" s="207"/>
      <c r="U1944" s="207"/>
      <c r="V1944" s="207"/>
      <c r="W1944" s="207"/>
      <c r="X1944" s="204" t="str">
        <f t="shared" si="61"/>
        <v/>
      </c>
      <c r="Y1944" s="204"/>
      <c r="Z1944" s="204"/>
      <c r="AA1944" s="204"/>
      <c r="AB1944" s="204"/>
    </row>
    <row r="1945" spans="1:28" ht="18" customHeight="1" x14ac:dyDescent="0.2">
      <c r="A1945" s="206" t="s">
        <v>64</v>
      </c>
      <c r="B1945" s="206"/>
      <c r="C1945" s="206"/>
      <c r="D1945" s="206"/>
      <c r="E1945" s="206"/>
      <c r="F1945" s="207"/>
      <c r="G1945" s="207"/>
      <c r="H1945" s="207"/>
      <c r="I1945" s="207"/>
      <c r="J1945" s="207"/>
      <c r="K1945" s="207"/>
      <c r="L1945" s="207"/>
      <c r="M1945" s="207"/>
      <c r="N1945" s="207"/>
      <c r="O1945" s="207"/>
      <c r="P1945" s="207"/>
      <c r="Q1945" s="207"/>
      <c r="R1945" s="207"/>
      <c r="S1945" s="207"/>
      <c r="T1945" s="207"/>
      <c r="U1945" s="207"/>
      <c r="V1945" s="207"/>
      <c r="W1945" s="207"/>
      <c r="X1945" s="204" t="str">
        <f t="shared" si="61"/>
        <v/>
      </c>
      <c r="Y1945" s="204"/>
      <c r="Z1945" s="204"/>
      <c r="AA1945" s="204"/>
      <c r="AB1945" s="204"/>
    </row>
    <row r="1946" spans="1:28" ht="18" customHeight="1" x14ac:dyDescent="0.2">
      <c r="A1946" s="206" t="s">
        <v>65</v>
      </c>
      <c r="B1946" s="206"/>
      <c r="C1946" s="206"/>
      <c r="D1946" s="206"/>
      <c r="E1946" s="206"/>
      <c r="F1946" s="207"/>
      <c r="G1946" s="207"/>
      <c r="H1946" s="207"/>
      <c r="I1946" s="207"/>
      <c r="J1946" s="207"/>
      <c r="K1946" s="207"/>
      <c r="L1946" s="207"/>
      <c r="M1946" s="207"/>
      <c r="N1946" s="207"/>
      <c r="O1946" s="207"/>
      <c r="P1946" s="207"/>
      <c r="Q1946" s="207"/>
      <c r="R1946" s="207"/>
      <c r="S1946" s="207"/>
      <c r="T1946" s="207"/>
      <c r="U1946" s="207"/>
      <c r="V1946" s="207"/>
      <c r="W1946" s="207"/>
      <c r="X1946" s="204" t="str">
        <f t="shared" si="61"/>
        <v/>
      </c>
      <c r="Y1946" s="204"/>
      <c r="Z1946" s="204"/>
      <c r="AA1946" s="204"/>
      <c r="AB1946" s="204"/>
    </row>
    <row r="1947" spans="1:28" ht="18" customHeight="1" x14ac:dyDescent="0.2">
      <c r="A1947" s="203" t="s">
        <v>66</v>
      </c>
      <c r="B1947" s="203"/>
      <c r="C1947" s="203"/>
      <c r="D1947" s="203"/>
      <c r="E1947" s="203"/>
      <c r="F1947" s="203"/>
      <c r="G1947" s="203"/>
      <c r="H1947" s="203"/>
      <c r="I1947" s="203"/>
      <c r="J1947" s="203"/>
      <c r="K1947" s="203"/>
      <c r="L1947" s="203"/>
      <c r="M1947" s="203"/>
      <c r="N1947" s="203"/>
      <c r="O1947" s="203"/>
      <c r="P1947" s="203"/>
      <c r="Q1947" s="203"/>
      <c r="R1947" s="203"/>
      <c r="S1947" s="203"/>
      <c r="T1947" s="203"/>
      <c r="U1947" s="203"/>
      <c r="V1947" s="203"/>
      <c r="W1947" s="203"/>
      <c r="X1947" s="204" t="str">
        <f>IF(SUM(X1935:AB1946)=0,"",SUM(X1935:AB1946))</f>
        <v/>
      </c>
      <c r="Y1947" s="204"/>
      <c r="Z1947" s="204"/>
      <c r="AA1947" s="204"/>
      <c r="AB1947" s="204"/>
    </row>
    <row r="1948" spans="1:28" ht="18" customHeight="1" x14ac:dyDescent="0.2">
      <c r="A1948" s="203" t="s">
        <v>87</v>
      </c>
      <c r="B1948" s="203"/>
      <c r="C1948" s="203"/>
      <c r="D1948" s="203"/>
      <c r="E1948" s="203"/>
      <c r="F1948" s="203"/>
      <c r="G1948" s="203"/>
      <c r="H1948" s="203"/>
      <c r="I1948" s="203"/>
      <c r="J1948" s="203"/>
      <c r="K1948" s="203"/>
      <c r="L1948" s="203"/>
      <c r="M1948" s="203"/>
      <c r="N1948" s="203"/>
      <c r="O1948" s="203"/>
      <c r="P1948" s="203"/>
      <c r="Q1948" s="203"/>
      <c r="R1948" s="203"/>
      <c r="S1948" s="203"/>
      <c r="T1948" s="203"/>
      <c r="U1948" s="203"/>
      <c r="V1948" s="203"/>
      <c r="W1948" s="203"/>
      <c r="X1948" s="204" t="str">
        <f>IFERROR(ROUND(X1947*0.22,2),"")</f>
        <v/>
      </c>
      <c r="Y1948" s="204"/>
      <c r="Z1948" s="204"/>
      <c r="AA1948" s="204"/>
      <c r="AB1948" s="204"/>
    </row>
    <row r="1949" spans="1:28" ht="18" customHeight="1" x14ac:dyDescent="0.2">
      <c r="A1949" s="203" t="s">
        <v>67</v>
      </c>
      <c r="B1949" s="203"/>
      <c r="C1949" s="203"/>
      <c r="D1949" s="203"/>
      <c r="E1949" s="203"/>
      <c r="F1949" s="203"/>
      <c r="G1949" s="203"/>
      <c r="H1949" s="203"/>
      <c r="I1949" s="203"/>
      <c r="J1949" s="203"/>
      <c r="K1949" s="203"/>
      <c r="L1949" s="203"/>
      <c r="M1949" s="203"/>
      <c r="N1949" s="203"/>
      <c r="O1949" s="203"/>
      <c r="P1949" s="203"/>
      <c r="Q1949" s="203"/>
      <c r="R1949" s="203"/>
      <c r="S1949" s="203"/>
      <c r="T1949" s="203"/>
      <c r="U1949" s="203"/>
      <c r="V1949" s="203"/>
      <c r="W1949" s="203"/>
      <c r="X1949" s="204" t="str">
        <f>IFERROR(ROUND(X1947*0.01,2),"")</f>
        <v/>
      </c>
      <c r="Y1949" s="204"/>
      <c r="Z1949" s="204"/>
      <c r="AA1949" s="204"/>
      <c r="AB1949" s="204"/>
    </row>
    <row r="1950" spans="1:28" ht="18" customHeight="1" x14ac:dyDescent="0.2">
      <c r="A1950" s="203" t="s">
        <v>33</v>
      </c>
      <c r="B1950" s="203"/>
      <c r="C1950" s="203"/>
      <c r="D1950" s="203"/>
      <c r="E1950" s="203"/>
      <c r="F1950" s="203"/>
      <c r="G1950" s="203"/>
      <c r="H1950" s="203"/>
      <c r="I1950" s="203"/>
      <c r="J1950" s="203"/>
      <c r="K1950" s="203"/>
      <c r="L1950" s="203"/>
      <c r="M1950" s="203"/>
      <c r="N1950" s="203"/>
      <c r="O1950" s="203"/>
      <c r="P1950" s="203"/>
      <c r="Q1950" s="203"/>
      <c r="R1950" s="203"/>
      <c r="S1950" s="203"/>
      <c r="T1950" s="203"/>
      <c r="U1950" s="203"/>
      <c r="V1950" s="203"/>
      <c r="W1950" s="203"/>
      <c r="X1950" s="204" t="str">
        <f>IF(SUM(X1947:AB1949)=0,"",SUM(X1947:AB1949))</f>
        <v/>
      </c>
      <c r="Y1950" s="204"/>
      <c r="Z1950" s="204"/>
      <c r="AA1950" s="204"/>
      <c r="AB1950" s="204"/>
    </row>
    <row r="1951" spans="1:28" ht="18" customHeight="1" x14ac:dyDescent="0.2">
      <c r="A1951" s="67"/>
      <c r="B1951" s="67"/>
      <c r="C1951" s="67"/>
      <c r="D1951" s="67"/>
      <c r="E1951" s="67"/>
      <c r="F1951" s="67"/>
      <c r="G1951" s="67"/>
      <c r="H1951" s="67"/>
      <c r="I1951" s="67"/>
      <c r="J1951" s="67"/>
      <c r="K1951" s="67"/>
      <c r="L1951" s="67"/>
      <c r="M1951" s="67"/>
      <c r="N1951" s="94"/>
      <c r="O1951" s="89"/>
      <c r="P1951" s="89"/>
      <c r="Q1951" s="89"/>
      <c r="R1951" s="89"/>
      <c r="S1951" s="95"/>
      <c r="T1951" s="95"/>
      <c r="U1951" s="95"/>
      <c r="V1951" s="95"/>
      <c r="W1951" s="95"/>
      <c r="X1951" s="95"/>
      <c r="Y1951" s="95"/>
      <c r="Z1951" s="95"/>
      <c r="AA1951" s="90"/>
      <c r="AB1951" s="90"/>
    </row>
    <row r="1952" spans="1:28" ht="18" customHeight="1" x14ac:dyDescent="0.2">
      <c r="A1952" s="92" t="s">
        <v>71</v>
      </c>
      <c r="B1952" s="82"/>
      <c r="C1952" s="82"/>
      <c r="D1952" s="82"/>
      <c r="E1952" s="82"/>
      <c r="F1952" s="82"/>
      <c r="G1952" s="82"/>
      <c r="H1952" s="82"/>
      <c r="I1952" s="82"/>
      <c r="J1952" s="82"/>
      <c r="K1952" s="82"/>
      <c r="L1952" s="82"/>
      <c r="M1952" s="82"/>
      <c r="N1952" s="82"/>
      <c r="O1952" s="82"/>
      <c r="P1952" s="82"/>
      <c r="R1952" s="82"/>
      <c r="T1952" s="82"/>
      <c r="V1952" s="82"/>
      <c r="W1952" s="82"/>
      <c r="X1952" s="82"/>
      <c r="Y1952" s="82"/>
      <c r="Z1952" s="82"/>
      <c r="AA1952" s="82"/>
      <c r="AB1952" s="93" t="s">
        <v>72</v>
      </c>
    </row>
    <row r="1953" spans="1:28" ht="18" customHeight="1" x14ac:dyDescent="0.2">
      <c r="A1953" s="82"/>
      <c r="B1953" s="82"/>
      <c r="C1953" s="82"/>
      <c r="D1953" s="82"/>
      <c r="E1953" s="82"/>
      <c r="F1953" s="82"/>
      <c r="G1953" s="82"/>
      <c r="H1953" s="82"/>
      <c r="I1953" s="82"/>
      <c r="J1953" s="82"/>
      <c r="K1953" s="82"/>
      <c r="L1953" s="82"/>
      <c r="M1953" s="82"/>
      <c r="N1953" s="82"/>
      <c r="O1953" s="82"/>
      <c r="P1953" s="82"/>
      <c r="Q1953" s="82"/>
      <c r="R1953" s="82"/>
      <c r="T1953" s="82"/>
      <c r="V1953" s="82"/>
      <c r="W1953" s="82"/>
      <c r="X1953" s="82"/>
      <c r="Y1953" s="82"/>
      <c r="Z1953" s="82"/>
      <c r="AA1953" s="82"/>
      <c r="AB1953" s="82"/>
    </row>
    <row r="1954" spans="1:28" ht="18" customHeight="1" x14ac:dyDescent="0.2">
      <c r="A1954" s="208">
        <f>Finanzierungsplan!$N$48</f>
        <v>2027</v>
      </c>
      <c r="B1954" s="208"/>
    </row>
    <row r="1955" spans="1:28" ht="18" customHeight="1" x14ac:dyDescent="0.2">
      <c r="A1955" s="209" t="s">
        <v>48</v>
      </c>
      <c r="B1955" s="209"/>
      <c r="C1955" s="209"/>
      <c r="D1955" s="209"/>
      <c r="E1955" s="209"/>
      <c r="F1955" s="210" t="s">
        <v>81</v>
      </c>
      <c r="G1955" s="210"/>
      <c r="H1955" s="210"/>
      <c r="I1955" s="210"/>
      <c r="J1955" s="210"/>
      <c r="K1955" s="210" t="s">
        <v>69</v>
      </c>
      <c r="L1955" s="210"/>
      <c r="M1955" s="210"/>
      <c r="N1955" s="210"/>
      <c r="O1955" s="210"/>
      <c r="P1955" s="210"/>
      <c r="Q1955" s="210"/>
      <c r="R1955" s="210"/>
      <c r="S1955" s="210" t="s">
        <v>70</v>
      </c>
      <c r="T1955" s="210"/>
      <c r="U1955" s="210"/>
      <c r="V1955" s="210"/>
      <c r="W1955" s="210"/>
      <c r="X1955" s="210" t="s">
        <v>115</v>
      </c>
      <c r="Y1955" s="210"/>
      <c r="Z1955" s="210"/>
      <c r="AA1955" s="210"/>
      <c r="AB1955" s="210"/>
    </row>
    <row r="1956" spans="1:28" ht="18" customHeight="1" x14ac:dyDescent="0.2">
      <c r="A1956" s="209"/>
      <c r="B1956" s="209"/>
      <c r="C1956" s="209"/>
      <c r="D1956" s="209"/>
      <c r="E1956" s="209"/>
      <c r="F1956" s="210"/>
      <c r="G1956" s="210"/>
      <c r="H1956" s="210"/>
      <c r="I1956" s="210"/>
      <c r="J1956" s="210"/>
      <c r="K1956" s="210"/>
      <c r="L1956" s="210"/>
      <c r="M1956" s="210"/>
      <c r="N1956" s="210"/>
      <c r="O1956" s="210"/>
      <c r="P1956" s="210"/>
      <c r="Q1956" s="210"/>
      <c r="R1956" s="210"/>
      <c r="S1956" s="210"/>
      <c r="T1956" s="210"/>
      <c r="U1956" s="210"/>
      <c r="V1956" s="210"/>
      <c r="W1956" s="210"/>
      <c r="X1956" s="210"/>
      <c r="Y1956" s="210"/>
      <c r="Z1956" s="210"/>
      <c r="AA1956" s="210"/>
      <c r="AB1956" s="210"/>
    </row>
    <row r="1957" spans="1:28" ht="18" customHeight="1" x14ac:dyDescent="0.2">
      <c r="A1957" s="206" t="s">
        <v>54</v>
      </c>
      <c r="B1957" s="206"/>
      <c r="C1957" s="206"/>
      <c r="D1957" s="206"/>
      <c r="E1957" s="206"/>
      <c r="F1957" s="207"/>
      <c r="G1957" s="207"/>
      <c r="H1957" s="207"/>
      <c r="I1957" s="207"/>
      <c r="J1957" s="207"/>
      <c r="K1957" s="207"/>
      <c r="L1957" s="207"/>
      <c r="M1957" s="207"/>
      <c r="N1957" s="207"/>
      <c r="O1957" s="207"/>
      <c r="P1957" s="207"/>
      <c r="Q1957" s="207"/>
      <c r="R1957" s="207"/>
      <c r="S1957" s="207"/>
      <c r="T1957" s="207"/>
      <c r="U1957" s="207"/>
      <c r="V1957" s="207"/>
      <c r="W1957" s="207"/>
      <c r="X1957" s="204" t="str">
        <f>IF(OR($M$1923="",$M$1915="",SUM(F1957:W1957)=0),"",IFERROR(ROUND((F1957+K1957+S1957)*$M$1923/$M$1915,2),""))</f>
        <v/>
      </c>
      <c r="Y1957" s="204"/>
      <c r="Z1957" s="204"/>
      <c r="AA1957" s="204"/>
      <c r="AB1957" s="204"/>
    </row>
    <row r="1958" spans="1:28" ht="18" customHeight="1" x14ac:dyDescent="0.2">
      <c r="A1958" s="206" t="s">
        <v>55</v>
      </c>
      <c r="B1958" s="206"/>
      <c r="C1958" s="206"/>
      <c r="D1958" s="206"/>
      <c r="E1958" s="206"/>
      <c r="F1958" s="207"/>
      <c r="G1958" s="207"/>
      <c r="H1958" s="207"/>
      <c r="I1958" s="207"/>
      <c r="J1958" s="207"/>
      <c r="K1958" s="207"/>
      <c r="L1958" s="207"/>
      <c r="M1958" s="207"/>
      <c r="N1958" s="207"/>
      <c r="O1958" s="207"/>
      <c r="P1958" s="207"/>
      <c r="Q1958" s="207"/>
      <c r="R1958" s="207"/>
      <c r="S1958" s="207"/>
      <c r="T1958" s="207"/>
      <c r="U1958" s="207"/>
      <c r="V1958" s="207"/>
      <c r="W1958" s="207"/>
      <c r="X1958" s="204" t="str">
        <f t="shared" ref="X1958:X1968" si="62">IF(OR($M$1923="",$M$1915="",SUM(F1958:W1958)=0),"",IFERROR(ROUND((F1958+K1958+S1958)*$M$1923/$M$1915,2),""))</f>
        <v/>
      </c>
      <c r="Y1958" s="204"/>
      <c r="Z1958" s="204"/>
      <c r="AA1958" s="204"/>
      <c r="AB1958" s="204"/>
    </row>
    <row r="1959" spans="1:28" ht="18" customHeight="1" x14ac:dyDescent="0.2">
      <c r="A1959" s="206" t="s">
        <v>56</v>
      </c>
      <c r="B1959" s="206"/>
      <c r="C1959" s="206"/>
      <c r="D1959" s="206"/>
      <c r="E1959" s="206"/>
      <c r="F1959" s="207"/>
      <c r="G1959" s="207"/>
      <c r="H1959" s="207"/>
      <c r="I1959" s="207"/>
      <c r="J1959" s="207"/>
      <c r="K1959" s="207"/>
      <c r="L1959" s="207"/>
      <c r="M1959" s="207"/>
      <c r="N1959" s="207"/>
      <c r="O1959" s="207"/>
      <c r="P1959" s="207"/>
      <c r="Q1959" s="207"/>
      <c r="R1959" s="207"/>
      <c r="S1959" s="207"/>
      <c r="T1959" s="207"/>
      <c r="U1959" s="207"/>
      <c r="V1959" s="207"/>
      <c r="W1959" s="207"/>
      <c r="X1959" s="204" t="str">
        <f t="shared" si="62"/>
        <v/>
      </c>
      <c r="Y1959" s="204"/>
      <c r="Z1959" s="204"/>
      <c r="AA1959" s="204"/>
      <c r="AB1959" s="204"/>
    </row>
    <row r="1960" spans="1:28" ht="18" customHeight="1" x14ac:dyDescent="0.2">
      <c r="A1960" s="206" t="s">
        <v>57</v>
      </c>
      <c r="B1960" s="206"/>
      <c r="C1960" s="206"/>
      <c r="D1960" s="206"/>
      <c r="E1960" s="206"/>
      <c r="F1960" s="207"/>
      <c r="G1960" s="207"/>
      <c r="H1960" s="207"/>
      <c r="I1960" s="207"/>
      <c r="J1960" s="207"/>
      <c r="K1960" s="207"/>
      <c r="L1960" s="207"/>
      <c r="M1960" s="207"/>
      <c r="N1960" s="207"/>
      <c r="O1960" s="207"/>
      <c r="P1960" s="207"/>
      <c r="Q1960" s="207"/>
      <c r="R1960" s="207"/>
      <c r="S1960" s="207"/>
      <c r="T1960" s="207"/>
      <c r="U1960" s="207"/>
      <c r="V1960" s="207"/>
      <c r="W1960" s="207"/>
      <c r="X1960" s="204" t="str">
        <f t="shared" si="62"/>
        <v/>
      </c>
      <c r="Y1960" s="204"/>
      <c r="Z1960" s="204"/>
      <c r="AA1960" s="204"/>
      <c r="AB1960" s="204"/>
    </row>
    <row r="1961" spans="1:28" ht="18" customHeight="1" x14ac:dyDescent="0.2">
      <c r="A1961" s="206" t="s">
        <v>58</v>
      </c>
      <c r="B1961" s="206"/>
      <c r="C1961" s="206"/>
      <c r="D1961" s="206"/>
      <c r="E1961" s="206"/>
      <c r="F1961" s="207"/>
      <c r="G1961" s="207"/>
      <c r="H1961" s="207"/>
      <c r="I1961" s="207"/>
      <c r="J1961" s="207"/>
      <c r="K1961" s="207"/>
      <c r="L1961" s="207"/>
      <c r="M1961" s="207"/>
      <c r="N1961" s="207"/>
      <c r="O1961" s="207"/>
      <c r="P1961" s="207"/>
      <c r="Q1961" s="207"/>
      <c r="R1961" s="207"/>
      <c r="S1961" s="207"/>
      <c r="T1961" s="207"/>
      <c r="U1961" s="207"/>
      <c r="V1961" s="207"/>
      <c r="W1961" s="207"/>
      <c r="X1961" s="204" t="str">
        <f t="shared" si="62"/>
        <v/>
      </c>
      <c r="Y1961" s="204"/>
      <c r="Z1961" s="204"/>
      <c r="AA1961" s="204"/>
      <c r="AB1961" s="204"/>
    </row>
    <row r="1962" spans="1:28" ht="18" customHeight="1" x14ac:dyDescent="0.2">
      <c r="A1962" s="206" t="s">
        <v>59</v>
      </c>
      <c r="B1962" s="206"/>
      <c r="C1962" s="206"/>
      <c r="D1962" s="206"/>
      <c r="E1962" s="206"/>
      <c r="F1962" s="207"/>
      <c r="G1962" s="207"/>
      <c r="H1962" s="207"/>
      <c r="I1962" s="207"/>
      <c r="J1962" s="207"/>
      <c r="K1962" s="207"/>
      <c r="L1962" s="207"/>
      <c r="M1962" s="207"/>
      <c r="N1962" s="207"/>
      <c r="O1962" s="207"/>
      <c r="P1962" s="207"/>
      <c r="Q1962" s="207"/>
      <c r="R1962" s="207"/>
      <c r="S1962" s="207"/>
      <c r="T1962" s="207"/>
      <c r="U1962" s="207"/>
      <c r="V1962" s="207"/>
      <c r="W1962" s="207"/>
      <c r="X1962" s="204" t="str">
        <f t="shared" si="62"/>
        <v/>
      </c>
      <c r="Y1962" s="204"/>
      <c r="Z1962" s="204"/>
      <c r="AA1962" s="204"/>
      <c r="AB1962" s="204"/>
    </row>
    <row r="1963" spans="1:28" ht="18" customHeight="1" x14ac:dyDescent="0.2">
      <c r="A1963" s="206" t="s">
        <v>60</v>
      </c>
      <c r="B1963" s="206"/>
      <c r="C1963" s="206"/>
      <c r="D1963" s="206"/>
      <c r="E1963" s="206"/>
      <c r="F1963" s="207"/>
      <c r="G1963" s="207"/>
      <c r="H1963" s="207"/>
      <c r="I1963" s="207"/>
      <c r="J1963" s="207"/>
      <c r="K1963" s="207"/>
      <c r="L1963" s="207"/>
      <c r="M1963" s="207"/>
      <c r="N1963" s="207"/>
      <c r="O1963" s="207"/>
      <c r="P1963" s="207"/>
      <c r="Q1963" s="207"/>
      <c r="R1963" s="207"/>
      <c r="S1963" s="207"/>
      <c r="T1963" s="207"/>
      <c r="U1963" s="207"/>
      <c r="V1963" s="207"/>
      <c r="W1963" s="207"/>
      <c r="X1963" s="204" t="str">
        <f t="shared" si="62"/>
        <v/>
      </c>
      <c r="Y1963" s="204"/>
      <c r="Z1963" s="204"/>
      <c r="AA1963" s="204"/>
      <c r="AB1963" s="204"/>
    </row>
    <row r="1964" spans="1:28" ht="18" customHeight="1" x14ac:dyDescent="0.2">
      <c r="A1964" s="206" t="s">
        <v>61</v>
      </c>
      <c r="B1964" s="206"/>
      <c r="C1964" s="206"/>
      <c r="D1964" s="206"/>
      <c r="E1964" s="206"/>
      <c r="F1964" s="207"/>
      <c r="G1964" s="207"/>
      <c r="H1964" s="207"/>
      <c r="I1964" s="207"/>
      <c r="J1964" s="207"/>
      <c r="K1964" s="207"/>
      <c r="L1964" s="207"/>
      <c r="M1964" s="207"/>
      <c r="N1964" s="207"/>
      <c r="O1964" s="207"/>
      <c r="P1964" s="207"/>
      <c r="Q1964" s="207"/>
      <c r="R1964" s="207"/>
      <c r="S1964" s="207"/>
      <c r="T1964" s="207"/>
      <c r="U1964" s="207"/>
      <c r="V1964" s="207"/>
      <c r="W1964" s="207"/>
      <c r="X1964" s="204" t="str">
        <f t="shared" si="62"/>
        <v/>
      </c>
      <c r="Y1964" s="204"/>
      <c r="Z1964" s="204"/>
      <c r="AA1964" s="204"/>
      <c r="AB1964" s="204"/>
    </row>
    <row r="1965" spans="1:28" ht="18" customHeight="1" x14ac:dyDescent="0.2">
      <c r="A1965" s="206" t="s">
        <v>62</v>
      </c>
      <c r="B1965" s="206"/>
      <c r="C1965" s="206"/>
      <c r="D1965" s="206"/>
      <c r="E1965" s="206"/>
      <c r="F1965" s="207"/>
      <c r="G1965" s="207"/>
      <c r="H1965" s="207"/>
      <c r="I1965" s="207"/>
      <c r="J1965" s="207"/>
      <c r="K1965" s="207"/>
      <c r="L1965" s="207"/>
      <c r="M1965" s="207"/>
      <c r="N1965" s="207"/>
      <c r="O1965" s="207"/>
      <c r="P1965" s="207"/>
      <c r="Q1965" s="207"/>
      <c r="R1965" s="207"/>
      <c r="S1965" s="207"/>
      <c r="T1965" s="207"/>
      <c r="U1965" s="207"/>
      <c r="V1965" s="207"/>
      <c r="W1965" s="207"/>
      <c r="X1965" s="204" t="str">
        <f t="shared" si="62"/>
        <v/>
      </c>
      <c r="Y1965" s="204"/>
      <c r="Z1965" s="204"/>
      <c r="AA1965" s="204"/>
      <c r="AB1965" s="204"/>
    </row>
    <row r="1966" spans="1:28" ht="18" customHeight="1" x14ac:dyDescent="0.2">
      <c r="A1966" s="206" t="s">
        <v>63</v>
      </c>
      <c r="B1966" s="206"/>
      <c r="C1966" s="206"/>
      <c r="D1966" s="206"/>
      <c r="E1966" s="206"/>
      <c r="F1966" s="207"/>
      <c r="G1966" s="207"/>
      <c r="H1966" s="207"/>
      <c r="I1966" s="207"/>
      <c r="J1966" s="207"/>
      <c r="K1966" s="207"/>
      <c r="L1966" s="207"/>
      <c r="M1966" s="207"/>
      <c r="N1966" s="207"/>
      <c r="O1966" s="207"/>
      <c r="P1966" s="207"/>
      <c r="Q1966" s="207"/>
      <c r="R1966" s="207"/>
      <c r="S1966" s="207"/>
      <c r="T1966" s="207"/>
      <c r="U1966" s="207"/>
      <c r="V1966" s="207"/>
      <c r="W1966" s="207"/>
      <c r="X1966" s="204" t="str">
        <f t="shared" si="62"/>
        <v/>
      </c>
      <c r="Y1966" s="204"/>
      <c r="Z1966" s="204"/>
      <c r="AA1966" s="204"/>
      <c r="AB1966" s="204"/>
    </row>
    <row r="1967" spans="1:28" ht="18" customHeight="1" x14ac:dyDescent="0.2">
      <c r="A1967" s="206" t="s">
        <v>64</v>
      </c>
      <c r="B1967" s="206"/>
      <c r="C1967" s="206"/>
      <c r="D1967" s="206"/>
      <c r="E1967" s="206"/>
      <c r="F1967" s="207"/>
      <c r="G1967" s="207"/>
      <c r="H1967" s="207"/>
      <c r="I1967" s="207"/>
      <c r="J1967" s="207"/>
      <c r="K1967" s="207"/>
      <c r="L1967" s="207"/>
      <c r="M1967" s="207"/>
      <c r="N1967" s="207"/>
      <c r="O1967" s="207"/>
      <c r="P1967" s="207"/>
      <c r="Q1967" s="207"/>
      <c r="R1967" s="207"/>
      <c r="S1967" s="207"/>
      <c r="T1967" s="207"/>
      <c r="U1967" s="207"/>
      <c r="V1967" s="207"/>
      <c r="W1967" s="207"/>
      <c r="X1967" s="204" t="str">
        <f t="shared" si="62"/>
        <v/>
      </c>
      <c r="Y1967" s="204"/>
      <c r="Z1967" s="204"/>
      <c r="AA1967" s="204"/>
      <c r="AB1967" s="204"/>
    </row>
    <row r="1968" spans="1:28" ht="18" customHeight="1" x14ac:dyDescent="0.2">
      <c r="A1968" s="206" t="s">
        <v>65</v>
      </c>
      <c r="B1968" s="206"/>
      <c r="C1968" s="206"/>
      <c r="D1968" s="206"/>
      <c r="E1968" s="206"/>
      <c r="F1968" s="207"/>
      <c r="G1968" s="207"/>
      <c r="H1968" s="207"/>
      <c r="I1968" s="207"/>
      <c r="J1968" s="207"/>
      <c r="K1968" s="207"/>
      <c r="L1968" s="207"/>
      <c r="M1968" s="207"/>
      <c r="N1968" s="207"/>
      <c r="O1968" s="207"/>
      <c r="P1968" s="207"/>
      <c r="Q1968" s="207"/>
      <c r="R1968" s="207"/>
      <c r="S1968" s="207"/>
      <c r="T1968" s="207"/>
      <c r="U1968" s="207"/>
      <c r="V1968" s="207"/>
      <c r="W1968" s="207"/>
      <c r="X1968" s="204" t="str">
        <f t="shared" si="62"/>
        <v/>
      </c>
      <c r="Y1968" s="204"/>
      <c r="Z1968" s="204"/>
      <c r="AA1968" s="204"/>
      <c r="AB1968" s="204"/>
    </row>
    <row r="1969" spans="1:28" ht="18" customHeight="1" x14ac:dyDescent="0.2">
      <c r="A1969" s="203" t="s">
        <v>66</v>
      </c>
      <c r="B1969" s="203"/>
      <c r="C1969" s="203"/>
      <c r="D1969" s="203"/>
      <c r="E1969" s="203"/>
      <c r="F1969" s="203"/>
      <c r="G1969" s="203"/>
      <c r="H1969" s="203"/>
      <c r="I1969" s="203"/>
      <c r="J1969" s="203"/>
      <c r="K1969" s="203"/>
      <c r="L1969" s="203"/>
      <c r="M1969" s="203"/>
      <c r="N1969" s="203"/>
      <c r="O1969" s="203"/>
      <c r="P1969" s="203"/>
      <c r="Q1969" s="203"/>
      <c r="R1969" s="203"/>
      <c r="S1969" s="203"/>
      <c r="T1969" s="203"/>
      <c r="U1969" s="203"/>
      <c r="V1969" s="203"/>
      <c r="W1969" s="203"/>
      <c r="X1969" s="204" t="str">
        <f>IF(SUM(X1957:AB1968)=0,"",SUM(X1957:AB1968))</f>
        <v/>
      </c>
      <c r="Y1969" s="204"/>
      <c r="Z1969" s="204"/>
      <c r="AA1969" s="204"/>
      <c r="AB1969" s="204"/>
    </row>
    <row r="1970" spans="1:28" ht="18" customHeight="1" x14ac:dyDescent="0.2">
      <c r="A1970" s="203" t="s">
        <v>87</v>
      </c>
      <c r="B1970" s="203"/>
      <c r="C1970" s="203"/>
      <c r="D1970" s="203"/>
      <c r="E1970" s="203"/>
      <c r="F1970" s="203"/>
      <c r="G1970" s="203"/>
      <c r="H1970" s="203"/>
      <c r="I1970" s="203"/>
      <c r="J1970" s="203"/>
      <c r="K1970" s="203"/>
      <c r="L1970" s="203"/>
      <c r="M1970" s="203"/>
      <c r="N1970" s="203"/>
      <c r="O1970" s="203"/>
      <c r="P1970" s="203"/>
      <c r="Q1970" s="203"/>
      <c r="R1970" s="203"/>
      <c r="S1970" s="203"/>
      <c r="T1970" s="203"/>
      <c r="U1970" s="203"/>
      <c r="V1970" s="203"/>
      <c r="W1970" s="203"/>
      <c r="X1970" s="204" t="str">
        <f>IFERROR(ROUND(X1969*0.22,2),"")</f>
        <v/>
      </c>
      <c r="Y1970" s="204"/>
      <c r="Z1970" s="204"/>
      <c r="AA1970" s="204"/>
      <c r="AB1970" s="204"/>
    </row>
    <row r="1971" spans="1:28" ht="18" customHeight="1" x14ac:dyDescent="0.2">
      <c r="A1971" s="203" t="s">
        <v>67</v>
      </c>
      <c r="B1971" s="203"/>
      <c r="C1971" s="203"/>
      <c r="D1971" s="203"/>
      <c r="E1971" s="203"/>
      <c r="F1971" s="203"/>
      <c r="G1971" s="203"/>
      <c r="H1971" s="203"/>
      <c r="I1971" s="203"/>
      <c r="J1971" s="203"/>
      <c r="K1971" s="203"/>
      <c r="L1971" s="203"/>
      <c r="M1971" s="203"/>
      <c r="N1971" s="203"/>
      <c r="O1971" s="203"/>
      <c r="P1971" s="203"/>
      <c r="Q1971" s="203"/>
      <c r="R1971" s="203"/>
      <c r="S1971" s="203"/>
      <c r="T1971" s="203"/>
      <c r="U1971" s="203"/>
      <c r="V1971" s="203"/>
      <c r="W1971" s="203"/>
      <c r="X1971" s="204" t="str">
        <f>IFERROR(ROUND(X1969*0.01,2),"")</f>
        <v/>
      </c>
      <c r="Y1971" s="204"/>
      <c r="Z1971" s="204"/>
      <c r="AA1971" s="204"/>
      <c r="AB1971" s="204"/>
    </row>
    <row r="1972" spans="1:28" ht="18" customHeight="1" x14ac:dyDescent="0.2">
      <c r="A1972" s="203" t="s">
        <v>33</v>
      </c>
      <c r="B1972" s="203"/>
      <c r="C1972" s="203"/>
      <c r="D1972" s="203"/>
      <c r="E1972" s="203"/>
      <c r="F1972" s="203"/>
      <c r="G1972" s="203"/>
      <c r="H1972" s="203"/>
      <c r="I1972" s="203"/>
      <c r="J1972" s="203"/>
      <c r="K1972" s="203"/>
      <c r="L1972" s="203"/>
      <c r="M1972" s="203"/>
      <c r="N1972" s="203"/>
      <c r="O1972" s="203"/>
      <c r="P1972" s="203"/>
      <c r="Q1972" s="203"/>
      <c r="R1972" s="203"/>
      <c r="S1972" s="203"/>
      <c r="T1972" s="203"/>
      <c r="U1972" s="203"/>
      <c r="V1972" s="203"/>
      <c r="W1972" s="203"/>
      <c r="X1972" s="204" t="str">
        <f>IF(SUM(X1969:AB1971)=0,"",SUM(X1969:AB1971))</f>
        <v/>
      </c>
      <c r="Y1972" s="204"/>
      <c r="Z1972" s="204"/>
      <c r="AA1972" s="204"/>
      <c r="AB1972" s="204"/>
    </row>
    <row r="1973" spans="1:28" ht="18" customHeight="1" x14ac:dyDescent="0.2">
      <c r="A1973" s="67"/>
      <c r="B1973" s="67"/>
      <c r="C1973" s="67"/>
      <c r="D1973" s="67"/>
      <c r="E1973" s="67"/>
      <c r="F1973" s="67"/>
      <c r="G1973" s="67"/>
      <c r="H1973" s="67"/>
      <c r="I1973" s="67"/>
      <c r="J1973" s="67"/>
      <c r="K1973" s="67"/>
      <c r="L1973" s="67"/>
      <c r="M1973" s="67"/>
      <c r="N1973" s="94"/>
      <c r="O1973" s="89"/>
      <c r="P1973" s="89"/>
      <c r="Q1973" s="89"/>
      <c r="R1973" s="89"/>
      <c r="S1973" s="95"/>
      <c r="T1973" s="95"/>
      <c r="U1973" s="95"/>
      <c r="V1973" s="95"/>
      <c r="W1973" s="95"/>
      <c r="X1973" s="95"/>
      <c r="Y1973" s="95"/>
      <c r="Z1973" s="95"/>
      <c r="AA1973" s="90"/>
      <c r="AB1973" s="90"/>
    </row>
    <row r="1974" spans="1:28" ht="18" customHeight="1" x14ac:dyDescent="0.2">
      <c r="A1974" s="92" t="s">
        <v>71</v>
      </c>
      <c r="B1974" s="82"/>
      <c r="C1974" s="82"/>
      <c r="D1974" s="82"/>
      <c r="E1974" s="82"/>
      <c r="F1974" s="82"/>
      <c r="G1974" s="82"/>
      <c r="H1974" s="82"/>
      <c r="I1974" s="82"/>
      <c r="J1974" s="82"/>
      <c r="K1974" s="82"/>
      <c r="L1974" s="82"/>
      <c r="M1974" s="82"/>
      <c r="N1974" s="82"/>
      <c r="O1974" s="82"/>
      <c r="P1974" s="82"/>
      <c r="R1974" s="82"/>
      <c r="T1974" s="82"/>
      <c r="V1974" s="82"/>
      <c r="W1974" s="82"/>
      <c r="X1974" s="82"/>
      <c r="Y1974" s="82"/>
      <c r="Z1974" s="82"/>
      <c r="AA1974" s="82"/>
      <c r="AB1974" s="93" t="s">
        <v>72</v>
      </c>
    </row>
    <row r="1975" spans="1:28" ht="18" customHeight="1" x14ac:dyDescent="0.2">
      <c r="A1975" s="82"/>
      <c r="B1975" s="82"/>
      <c r="C1975" s="82"/>
      <c r="D1975" s="82"/>
      <c r="E1975" s="82"/>
      <c r="F1975" s="82"/>
      <c r="G1975" s="82"/>
      <c r="H1975" s="82"/>
      <c r="I1975" s="82"/>
      <c r="J1975" s="82"/>
      <c r="K1975" s="82"/>
      <c r="L1975" s="82"/>
      <c r="M1975" s="82"/>
      <c r="N1975" s="82"/>
      <c r="O1975" s="82"/>
      <c r="P1975" s="82"/>
      <c r="Q1975" s="82"/>
      <c r="R1975" s="82"/>
      <c r="T1975" s="82"/>
      <c r="V1975" s="82"/>
      <c r="W1975" s="82"/>
      <c r="X1975" s="82"/>
      <c r="Y1975" s="82"/>
      <c r="Z1975" s="82"/>
      <c r="AA1975" s="82"/>
      <c r="AB1975" s="82"/>
    </row>
    <row r="1976" spans="1:28" ht="18" customHeight="1" x14ac:dyDescent="0.2">
      <c r="A1976" s="208">
        <f>Finanzierungsplan!$S$48</f>
        <v>2028</v>
      </c>
      <c r="B1976" s="208"/>
    </row>
    <row r="1977" spans="1:28" ht="18" customHeight="1" x14ac:dyDescent="0.2">
      <c r="A1977" s="209" t="s">
        <v>48</v>
      </c>
      <c r="B1977" s="209"/>
      <c r="C1977" s="209"/>
      <c r="D1977" s="209"/>
      <c r="E1977" s="209"/>
      <c r="F1977" s="210" t="s">
        <v>82</v>
      </c>
      <c r="G1977" s="210"/>
      <c r="H1977" s="210"/>
      <c r="I1977" s="210"/>
      <c r="J1977" s="210"/>
      <c r="K1977" s="210" t="s">
        <v>73</v>
      </c>
      <c r="L1977" s="210"/>
      <c r="M1977" s="210"/>
      <c r="N1977" s="210"/>
      <c r="O1977" s="210"/>
      <c r="P1977" s="210"/>
      <c r="Q1977" s="210"/>
      <c r="R1977" s="210"/>
      <c r="S1977" s="210" t="s">
        <v>74</v>
      </c>
      <c r="T1977" s="210"/>
      <c r="U1977" s="210"/>
      <c r="V1977" s="210"/>
      <c r="W1977" s="210"/>
      <c r="X1977" s="210" t="s">
        <v>115</v>
      </c>
      <c r="Y1977" s="210"/>
      <c r="Z1977" s="210"/>
      <c r="AA1977" s="210"/>
      <c r="AB1977" s="210"/>
    </row>
    <row r="1978" spans="1:28" ht="18" customHeight="1" x14ac:dyDescent="0.2">
      <c r="A1978" s="209"/>
      <c r="B1978" s="209"/>
      <c r="C1978" s="209"/>
      <c r="D1978" s="209"/>
      <c r="E1978" s="209"/>
      <c r="F1978" s="210"/>
      <c r="G1978" s="210"/>
      <c r="H1978" s="210"/>
      <c r="I1978" s="210"/>
      <c r="J1978" s="210"/>
      <c r="K1978" s="210"/>
      <c r="L1978" s="210"/>
      <c r="M1978" s="210"/>
      <c r="N1978" s="210"/>
      <c r="O1978" s="210"/>
      <c r="P1978" s="210"/>
      <c r="Q1978" s="210"/>
      <c r="R1978" s="210"/>
      <c r="S1978" s="210"/>
      <c r="T1978" s="210"/>
      <c r="U1978" s="210"/>
      <c r="V1978" s="210"/>
      <c r="W1978" s="210"/>
      <c r="X1978" s="210"/>
      <c r="Y1978" s="210"/>
      <c r="Z1978" s="210"/>
      <c r="AA1978" s="210"/>
      <c r="AB1978" s="210"/>
    </row>
    <row r="1979" spans="1:28" ht="18" customHeight="1" x14ac:dyDescent="0.2">
      <c r="A1979" s="206" t="s">
        <v>54</v>
      </c>
      <c r="B1979" s="206"/>
      <c r="C1979" s="206"/>
      <c r="D1979" s="206"/>
      <c r="E1979" s="206"/>
      <c r="F1979" s="207"/>
      <c r="G1979" s="207"/>
      <c r="H1979" s="207"/>
      <c r="I1979" s="207"/>
      <c r="J1979" s="207"/>
      <c r="K1979" s="207"/>
      <c r="L1979" s="207"/>
      <c r="M1979" s="207"/>
      <c r="N1979" s="207"/>
      <c r="O1979" s="207"/>
      <c r="P1979" s="207"/>
      <c r="Q1979" s="207"/>
      <c r="R1979" s="207"/>
      <c r="S1979" s="207"/>
      <c r="T1979" s="207"/>
      <c r="U1979" s="207"/>
      <c r="V1979" s="207"/>
      <c r="W1979" s="207"/>
      <c r="X1979" s="204" t="str">
        <f>IF(OR($M$1923="",$M$1915="",SUM(F1979:W1979)=0),"",IFERROR(ROUND((F1979+K1979+S1979)*$M$1923/$M$1915,2),""))</f>
        <v/>
      </c>
      <c r="Y1979" s="204"/>
      <c r="Z1979" s="204"/>
      <c r="AA1979" s="204"/>
      <c r="AB1979" s="204"/>
    </row>
    <row r="1980" spans="1:28" ht="18" customHeight="1" x14ac:dyDescent="0.2">
      <c r="A1980" s="206" t="s">
        <v>55</v>
      </c>
      <c r="B1980" s="206"/>
      <c r="C1980" s="206"/>
      <c r="D1980" s="206"/>
      <c r="E1980" s="206"/>
      <c r="F1980" s="207"/>
      <c r="G1980" s="207"/>
      <c r="H1980" s="207"/>
      <c r="I1980" s="207"/>
      <c r="J1980" s="207"/>
      <c r="K1980" s="207"/>
      <c r="L1980" s="207"/>
      <c r="M1980" s="207"/>
      <c r="N1980" s="207"/>
      <c r="O1980" s="207"/>
      <c r="P1980" s="207"/>
      <c r="Q1980" s="207"/>
      <c r="R1980" s="207"/>
      <c r="S1980" s="207"/>
      <c r="T1980" s="207"/>
      <c r="U1980" s="207"/>
      <c r="V1980" s="207"/>
      <c r="W1980" s="207"/>
      <c r="X1980" s="204" t="str">
        <f t="shared" ref="X1980:X1990" si="63">IF(OR($M$1923="",$M$1915="",SUM(F1980:W1980)=0),"",IFERROR(ROUND((F1980+K1980+S1980)*$M$1923/$M$1915,2),""))</f>
        <v/>
      </c>
      <c r="Y1980" s="204"/>
      <c r="Z1980" s="204"/>
      <c r="AA1980" s="204"/>
      <c r="AB1980" s="204"/>
    </row>
    <row r="1981" spans="1:28" ht="18" customHeight="1" x14ac:dyDescent="0.2">
      <c r="A1981" s="206" t="s">
        <v>56</v>
      </c>
      <c r="B1981" s="206"/>
      <c r="C1981" s="206"/>
      <c r="D1981" s="206"/>
      <c r="E1981" s="206"/>
      <c r="F1981" s="207"/>
      <c r="G1981" s="207"/>
      <c r="H1981" s="207"/>
      <c r="I1981" s="207"/>
      <c r="J1981" s="207"/>
      <c r="K1981" s="207"/>
      <c r="L1981" s="207"/>
      <c r="M1981" s="207"/>
      <c r="N1981" s="207"/>
      <c r="O1981" s="207"/>
      <c r="P1981" s="207"/>
      <c r="Q1981" s="207"/>
      <c r="R1981" s="207"/>
      <c r="S1981" s="207"/>
      <c r="T1981" s="207"/>
      <c r="U1981" s="207"/>
      <c r="V1981" s="207"/>
      <c r="W1981" s="207"/>
      <c r="X1981" s="204" t="str">
        <f t="shared" si="63"/>
        <v/>
      </c>
      <c r="Y1981" s="204"/>
      <c r="Z1981" s="204"/>
      <c r="AA1981" s="204"/>
      <c r="AB1981" s="204"/>
    </row>
    <row r="1982" spans="1:28" ht="18" customHeight="1" x14ac:dyDescent="0.2">
      <c r="A1982" s="206" t="s">
        <v>57</v>
      </c>
      <c r="B1982" s="206"/>
      <c r="C1982" s="206"/>
      <c r="D1982" s="206"/>
      <c r="E1982" s="206"/>
      <c r="F1982" s="207"/>
      <c r="G1982" s="207"/>
      <c r="H1982" s="207"/>
      <c r="I1982" s="207"/>
      <c r="J1982" s="207"/>
      <c r="K1982" s="207"/>
      <c r="L1982" s="207"/>
      <c r="M1982" s="207"/>
      <c r="N1982" s="207"/>
      <c r="O1982" s="207"/>
      <c r="P1982" s="207"/>
      <c r="Q1982" s="207"/>
      <c r="R1982" s="207"/>
      <c r="S1982" s="207"/>
      <c r="T1982" s="207"/>
      <c r="U1982" s="207"/>
      <c r="V1982" s="207"/>
      <c r="W1982" s="207"/>
      <c r="X1982" s="204" t="str">
        <f t="shared" si="63"/>
        <v/>
      </c>
      <c r="Y1982" s="204"/>
      <c r="Z1982" s="204"/>
      <c r="AA1982" s="204"/>
      <c r="AB1982" s="204"/>
    </row>
    <row r="1983" spans="1:28" ht="18" customHeight="1" x14ac:dyDescent="0.2">
      <c r="A1983" s="206" t="s">
        <v>58</v>
      </c>
      <c r="B1983" s="206"/>
      <c r="C1983" s="206"/>
      <c r="D1983" s="206"/>
      <c r="E1983" s="206"/>
      <c r="F1983" s="207"/>
      <c r="G1983" s="207"/>
      <c r="H1983" s="207"/>
      <c r="I1983" s="207"/>
      <c r="J1983" s="207"/>
      <c r="K1983" s="207"/>
      <c r="L1983" s="207"/>
      <c r="M1983" s="207"/>
      <c r="N1983" s="207"/>
      <c r="O1983" s="207"/>
      <c r="P1983" s="207"/>
      <c r="Q1983" s="207"/>
      <c r="R1983" s="207"/>
      <c r="S1983" s="207"/>
      <c r="T1983" s="207"/>
      <c r="U1983" s="207"/>
      <c r="V1983" s="207"/>
      <c r="W1983" s="207"/>
      <c r="X1983" s="204" t="str">
        <f t="shared" si="63"/>
        <v/>
      </c>
      <c r="Y1983" s="204"/>
      <c r="Z1983" s="204"/>
      <c r="AA1983" s="204"/>
      <c r="AB1983" s="204"/>
    </row>
    <row r="1984" spans="1:28" ht="18" customHeight="1" x14ac:dyDescent="0.2">
      <c r="A1984" s="206" t="s">
        <v>59</v>
      </c>
      <c r="B1984" s="206"/>
      <c r="C1984" s="206"/>
      <c r="D1984" s="206"/>
      <c r="E1984" s="206"/>
      <c r="F1984" s="207"/>
      <c r="G1984" s="207"/>
      <c r="H1984" s="207"/>
      <c r="I1984" s="207"/>
      <c r="J1984" s="207"/>
      <c r="K1984" s="207"/>
      <c r="L1984" s="207"/>
      <c r="M1984" s="207"/>
      <c r="N1984" s="207"/>
      <c r="O1984" s="207"/>
      <c r="P1984" s="207"/>
      <c r="Q1984" s="207"/>
      <c r="R1984" s="207"/>
      <c r="S1984" s="207"/>
      <c r="T1984" s="207"/>
      <c r="U1984" s="207"/>
      <c r="V1984" s="207"/>
      <c r="W1984" s="207"/>
      <c r="X1984" s="204" t="str">
        <f t="shared" si="63"/>
        <v/>
      </c>
      <c r="Y1984" s="204"/>
      <c r="Z1984" s="204"/>
      <c r="AA1984" s="204"/>
      <c r="AB1984" s="204"/>
    </row>
    <row r="1985" spans="1:28" ht="18" customHeight="1" x14ac:dyDescent="0.2">
      <c r="A1985" s="206" t="s">
        <v>60</v>
      </c>
      <c r="B1985" s="206"/>
      <c r="C1985" s="206"/>
      <c r="D1985" s="206"/>
      <c r="E1985" s="206"/>
      <c r="F1985" s="207"/>
      <c r="G1985" s="207"/>
      <c r="H1985" s="207"/>
      <c r="I1985" s="207"/>
      <c r="J1985" s="207"/>
      <c r="K1985" s="207"/>
      <c r="L1985" s="207"/>
      <c r="M1985" s="207"/>
      <c r="N1985" s="207"/>
      <c r="O1985" s="207"/>
      <c r="P1985" s="207"/>
      <c r="Q1985" s="207"/>
      <c r="R1985" s="207"/>
      <c r="S1985" s="207"/>
      <c r="T1985" s="207"/>
      <c r="U1985" s="207"/>
      <c r="V1985" s="207"/>
      <c r="W1985" s="207"/>
      <c r="X1985" s="204" t="str">
        <f t="shared" si="63"/>
        <v/>
      </c>
      <c r="Y1985" s="204"/>
      <c r="Z1985" s="204"/>
      <c r="AA1985" s="204"/>
      <c r="AB1985" s="204"/>
    </row>
    <row r="1986" spans="1:28" ht="18" customHeight="1" x14ac:dyDescent="0.2">
      <c r="A1986" s="206" t="s">
        <v>61</v>
      </c>
      <c r="B1986" s="206"/>
      <c r="C1986" s="206"/>
      <c r="D1986" s="206"/>
      <c r="E1986" s="206"/>
      <c r="F1986" s="207"/>
      <c r="G1986" s="207"/>
      <c r="H1986" s="207"/>
      <c r="I1986" s="207"/>
      <c r="J1986" s="207"/>
      <c r="K1986" s="207"/>
      <c r="L1986" s="207"/>
      <c r="M1986" s="207"/>
      <c r="N1986" s="207"/>
      <c r="O1986" s="207"/>
      <c r="P1986" s="207"/>
      <c r="Q1986" s="207"/>
      <c r="R1986" s="207"/>
      <c r="S1986" s="207"/>
      <c r="T1986" s="207"/>
      <c r="U1986" s="207"/>
      <c r="V1986" s="207"/>
      <c r="W1986" s="207"/>
      <c r="X1986" s="204" t="str">
        <f t="shared" si="63"/>
        <v/>
      </c>
      <c r="Y1986" s="204"/>
      <c r="Z1986" s="204"/>
      <c r="AA1986" s="204"/>
      <c r="AB1986" s="204"/>
    </row>
    <row r="1987" spans="1:28" ht="18" customHeight="1" x14ac:dyDescent="0.2">
      <c r="A1987" s="206" t="s">
        <v>62</v>
      </c>
      <c r="B1987" s="206"/>
      <c r="C1987" s="206"/>
      <c r="D1987" s="206"/>
      <c r="E1987" s="206"/>
      <c r="F1987" s="207"/>
      <c r="G1987" s="207"/>
      <c r="H1987" s="207"/>
      <c r="I1987" s="207"/>
      <c r="J1987" s="207"/>
      <c r="K1987" s="207"/>
      <c r="L1987" s="207"/>
      <c r="M1987" s="207"/>
      <c r="N1987" s="207"/>
      <c r="O1987" s="207"/>
      <c r="P1987" s="207"/>
      <c r="Q1987" s="207"/>
      <c r="R1987" s="207"/>
      <c r="S1987" s="207"/>
      <c r="T1987" s="207"/>
      <c r="U1987" s="207"/>
      <c r="V1987" s="207"/>
      <c r="W1987" s="207"/>
      <c r="X1987" s="204" t="str">
        <f t="shared" si="63"/>
        <v/>
      </c>
      <c r="Y1987" s="204"/>
      <c r="Z1987" s="204"/>
      <c r="AA1987" s="204"/>
      <c r="AB1987" s="204"/>
    </row>
    <row r="1988" spans="1:28" ht="18" customHeight="1" x14ac:dyDescent="0.2">
      <c r="A1988" s="206" t="s">
        <v>63</v>
      </c>
      <c r="B1988" s="206"/>
      <c r="C1988" s="206"/>
      <c r="D1988" s="206"/>
      <c r="E1988" s="206"/>
      <c r="F1988" s="207"/>
      <c r="G1988" s="207"/>
      <c r="H1988" s="207"/>
      <c r="I1988" s="207"/>
      <c r="J1988" s="207"/>
      <c r="K1988" s="207"/>
      <c r="L1988" s="207"/>
      <c r="M1988" s="207"/>
      <c r="N1988" s="207"/>
      <c r="O1988" s="207"/>
      <c r="P1988" s="207"/>
      <c r="Q1988" s="207"/>
      <c r="R1988" s="207"/>
      <c r="S1988" s="207"/>
      <c r="T1988" s="207"/>
      <c r="U1988" s="207"/>
      <c r="V1988" s="207"/>
      <c r="W1988" s="207"/>
      <c r="X1988" s="204" t="str">
        <f t="shared" si="63"/>
        <v/>
      </c>
      <c r="Y1988" s="204"/>
      <c r="Z1988" s="204"/>
      <c r="AA1988" s="204"/>
      <c r="AB1988" s="204"/>
    </row>
    <row r="1989" spans="1:28" ht="18" customHeight="1" x14ac:dyDescent="0.2">
      <c r="A1989" s="206" t="s">
        <v>64</v>
      </c>
      <c r="B1989" s="206"/>
      <c r="C1989" s="206"/>
      <c r="D1989" s="206"/>
      <c r="E1989" s="206"/>
      <c r="F1989" s="207"/>
      <c r="G1989" s="207"/>
      <c r="H1989" s="207"/>
      <c r="I1989" s="207"/>
      <c r="J1989" s="207"/>
      <c r="K1989" s="207"/>
      <c r="L1989" s="207"/>
      <c r="M1989" s="207"/>
      <c r="N1989" s="207"/>
      <c r="O1989" s="207"/>
      <c r="P1989" s="207"/>
      <c r="Q1989" s="207"/>
      <c r="R1989" s="207"/>
      <c r="S1989" s="207"/>
      <c r="T1989" s="207"/>
      <c r="U1989" s="207"/>
      <c r="V1989" s="207"/>
      <c r="W1989" s="207"/>
      <c r="X1989" s="204" t="str">
        <f t="shared" si="63"/>
        <v/>
      </c>
      <c r="Y1989" s="204"/>
      <c r="Z1989" s="204"/>
      <c r="AA1989" s="204"/>
      <c r="AB1989" s="204"/>
    </row>
    <row r="1990" spans="1:28" ht="18" customHeight="1" x14ac:dyDescent="0.2">
      <c r="A1990" s="206" t="s">
        <v>65</v>
      </c>
      <c r="B1990" s="206"/>
      <c r="C1990" s="206"/>
      <c r="D1990" s="206"/>
      <c r="E1990" s="206"/>
      <c r="F1990" s="207"/>
      <c r="G1990" s="207"/>
      <c r="H1990" s="207"/>
      <c r="I1990" s="207"/>
      <c r="J1990" s="207"/>
      <c r="K1990" s="207"/>
      <c r="L1990" s="207"/>
      <c r="M1990" s="207"/>
      <c r="N1990" s="207"/>
      <c r="O1990" s="207"/>
      <c r="P1990" s="207"/>
      <c r="Q1990" s="207"/>
      <c r="R1990" s="207"/>
      <c r="S1990" s="207"/>
      <c r="T1990" s="207"/>
      <c r="U1990" s="207"/>
      <c r="V1990" s="207"/>
      <c r="W1990" s="207"/>
      <c r="X1990" s="204" t="str">
        <f t="shared" si="63"/>
        <v/>
      </c>
      <c r="Y1990" s="204"/>
      <c r="Z1990" s="204"/>
      <c r="AA1990" s="204"/>
      <c r="AB1990" s="204"/>
    </row>
    <row r="1991" spans="1:28" ht="18" customHeight="1" x14ac:dyDescent="0.2">
      <c r="A1991" s="203" t="s">
        <v>66</v>
      </c>
      <c r="B1991" s="203"/>
      <c r="C1991" s="203"/>
      <c r="D1991" s="203"/>
      <c r="E1991" s="203"/>
      <c r="F1991" s="203"/>
      <c r="G1991" s="203"/>
      <c r="H1991" s="203"/>
      <c r="I1991" s="203"/>
      <c r="J1991" s="203"/>
      <c r="K1991" s="203"/>
      <c r="L1991" s="203"/>
      <c r="M1991" s="203"/>
      <c r="N1991" s="203"/>
      <c r="O1991" s="203"/>
      <c r="P1991" s="203"/>
      <c r="Q1991" s="203"/>
      <c r="R1991" s="203"/>
      <c r="S1991" s="203"/>
      <c r="T1991" s="203"/>
      <c r="U1991" s="203"/>
      <c r="V1991" s="203"/>
      <c r="W1991" s="203"/>
      <c r="X1991" s="204" t="str">
        <f>IF(SUM(X1979:AB1990)=0,"",SUM(X1979:AB1990))</f>
        <v/>
      </c>
      <c r="Y1991" s="204"/>
      <c r="Z1991" s="204"/>
      <c r="AA1991" s="204"/>
      <c r="AB1991" s="204"/>
    </row>
    <row r="1992" spans="1:28" ht="18" customHeight="1" x14ac:dyDescent="0.2">
      <c r="A1992" s="203" t="s">
        <v>87</v>
      </c>
      <c r="B1992" s="203"/>
      <c r="C1992" s="203"/>
      <c r="D1992" s="203"/>
      <c r="E1992" s="203"/>
      <c r="F1992" s="203"/>
      <c r="G1992" s="203"/>
      <c r="H1992" s="203"/>
      <c r="I1992" s="203"/>
      <c r="J1992" s="203"/>
      <c r="K1992" s="203"/>
      <c r="L1992" s="203"/>
      <c r="M1992" s="203"/>
      <c r="N1992" s="203"/>
      <c r="O1992" s="203"/>
      <c r="P1992" s="203"/>
      <c r="Q1992" s="203"/>
      <c r="R1992" s="203"/>
      <c r="S1992" s="203"/>
      <c r="T1992" s="203"/>
      <c r="U1992" s="203"/>
      <c r="V1992" s="203"/>
      <c r="W1992" s="203"/>
      <c r="X1992" s="204" t="str">
        <f>IFERROR(ROUND(X1991*0.22,2),"")</f>
        <v/>
      </c>
      <c r="Y1992" s="204"/>
      <c r="Z1992" s="204"/>
      <c r="AA1992" s="204"/>
      <c r="AB1992" s="204"/>
    </row>
    <row r="1993" spans="1:28" ht="18" customHeight="1" x14ac:dyDescent="0.2">
      <c r="A1993" s="203" t="s">
        <v>67</v>
      </c>
      <c r="B1993" s="203"/>
      <c r="C1993" s="203"/>
      <c r="D1993" s="203"/>
      <c r="E1993" s="203"/>
      <c r="F1993" s="203"/>
      <c r="G1993" s="203"/>
      <c r="H1993" s="203"/>
      <c r="I1993" s="203"/>
      <c r="J1993" s="203"/>
      <c r="K1993" s="203"/>
      <c r="L1993" s="203"/>
      <c r="M1993" s="203"/>
      <c r="N1993" s="203"/>
      <c r="O1993" s="203"/>
      <c r="P1993" s="203"/>
      <c r="Q1993" s="203"/>
      <c r="R1993" s="203"/>
      <c r="S1993" s="203"/>
      <c r="T1993" s="203"/>
      <c r="U1993" s="203"/>
      <c r="V1993" s="203"/>
      <c r="W1993" s="203"/>
      <c r="X1993" s="204" t="str">
        <f>IFERROR(ROUND(X1991*0.01,2),"")</f>
        <v/>
      </c>
      <c r="Y1993" s="204"/>
      <c r="Z1993" s="204"/>
      <c r="AA1993" s="204"/>
      <c r="AB1993" s="204"/>
    </row>
    <row r="1994" spans="1:28" ht="18" customHeight="1" x14ac:dyDescent="0.2">
      <c r="A1994" s="203" t="s">
        <v>33</v>
      </c>
      <c r="B1994" s="203"/>
      <c r="C1994" s="203"/>
      <c r="D1994" s="203"/>
      <c r="E1994" s="203"/>
      <c r="F1994" s="203"/>
      <c r="G1994" s="203"/>
      <c r="H1994" s="203"/>
      <c r="I1994" s="203"/>
      <c r="J1994" s="203"/>
      <c r="K1994" s="203"/>
      <c r="L1994" s="203"/>
      <c r="M1994" s="203"/>
      <c r="N1994" s="203"/>
      <c r="O1994" s="203"/>
      <c r="P1994" s="203"/>
      <c r="Q1994" s="203"/>
      <c r="R1994" s="203"/>
      <c r="S1994" s="203"/>
      <c r="T1994" s="203"/>
      <c r="U1994" s="203"/>
      <c r="V1994" s="203"/>
      <c r="W1994" s="203"/>
      <c r="X1994" s="204" t="str">
        <f>IF(SUM(X1991:AB1993)=0,"",SUM(X1991:AB1993))</f>
        <v/>
      </c>
      <c r="Y1994" s="204"/>
      <c r="Z1994" s="204"/>
      <c r="AA1994" s="204"/>
      <c r="AB1994" s="204"/>
    </row>
    <row r="1995" spans="1:28" ht="18" customHeight="1" x14ac:dyDescent="0.2">
      <c r="A1995" s="205" t="str">
        <f>"Gesamtsumme "&amp;Finanzierungsplan!I1084&amp;" bis "&amp;Finanzierungsplan!S1084</f>
        <v xml:space="preserve">Gesamtsumme  bis </v>
      </c>
      <c r="B1995" s="205"/>
      <c r="C1995" s="205"/>
      <c r="D1995" s="205"/>
      <c r="E1995" s="205"/>
      <c r="F1995" s="205"/>
      <c r="G1995" s="205"/>
      <c r="H1995" s="205"/>
      <c r="I1995" s="205"/>
      <c r="J1995" s="205"/>
      <c r="K1995" s="205"/>
      <c r="L1995" s="205"/>
      <c r="M1995" s="205"/>
      <c r="N1995" s="205"/>
      <c r="O1995" s="205"/>
      <c r="P1995" s="205"/>
      <c r="Q1995" s="205"/>
      <c r="R1995" s="205"/>
      <c r="S1995" s="205"/>
      <c r="T1995" s="205"/>
      <c r="U1995" s="205"/>
      <c r="V1995" s="205"/>
      <c r="W1995" s="205"/>
      <c r="X1995" s="204" t="str">
        <f>IF(SUM(X1994,X1972,X1950)=0,"",IFERROR(ROUND(SUM(X1994,X1972,X1950),2),""))</f>
        <v/>
      </c>
      <c r="Y1995" s="204"/>
      <c r="Z1995" s="204"/>
      <c r="AA1995" s="204"/>
      <c r="AB1995" s="204"/>
    </row>
    <row r="1996" spans="1:28" ht="18" customHeight="1" x14ac:dyDescent="0.2">
      <c r="A1996" s="92"/>
      <c r="B1996" s="82"/>
      <c r="C1996" s="82"/>
      <c r="D1996" s="82"/>
      <c r="E1996" s="82"/>
      <c r="F1996" s="82"/>
      <c r="G1996" s="82"/>
      <c r="H1996" s="82"/>
      <c r="I1996" s="82"/>
      <c r="J1996" s="82"/>
      <c r="K1996" s="82"/>
      <c r="L1996" s="82"/>
      <c r="M1996" s="82"/>
      <c r="N1996" s="82"/>
      <c r="O1996" s="82"/>
      <c r="P1996" s="82"/>
      <c r="Q1996" s="82"/>
      <c r="R1996" s="82"/>
      <c r="S1996" s="92"/>
      <c r="T1996" s="82"/>
      <c r="V1996" s="82"/>
      <c r="W1996" s="82"/>
      <c r="X1996" s="82"/>
      <c r="Y1996" s="82"/>
      <c r="Z1996" s="82"/>
      <c r="AA1996" s="82"/>
      <c r="AB1996" s="82"/>
    </row>
    <row r="1997" spans="1:28" ht="18" customHeight="1" x14ac:dyDescent="0.2">
      <c r="A1997" s="92" t="s">
        <v>75</v>
      </c>
      <c r="B1997" s="82"/>
      <c r="C1997" s="82"/>
      <c r="D1997" s="82"/>
      <c r="E1997" s="82"/>
      <c r="F1997" s="82"/>
      <c r="G1997" s="82"/>
      <c r="H1997" s="82"/>
      <c r="I1997" s="82"/>
      <c r="J1997" s="82"/>
      <c r="K1997" s="82"/>
      <c r="L1997" s="82"/>
      <c r="M1997" s="82"/>
      <c r="N1997" s="82"/>
      <c r="O1997" s="82"/>
      <c r="P1997" s="82"/>
      <c r="Q1997" s="82"/>
      <c r="R1997" s="82"/>
      <c r="T1997" s="82"/>
      <c r="V1997" s="82"/>
      <c r="W1997" s="82"/>
      <c r="X1997" s="82"/>
      <c r="Y1997" s="82"/>
      <c r="Z1997" s="82"/>
      <c r="AA1997" s="82"/>
      <c r="AB1997" s="93" t="s">
        <v>76</v>
      </c>
    </row>
  </sheetData>
  <sheetProtection selectLockedCells="1" autoFilter="0"/>
  <mergeCells count="5337">
    <mergeCell ref="A859:E859"/>
    <mergeCell ref="F859:AB859"/>
    <mergeCell ref="A860:E860"/>
    <mergeCell ref="F860:AB860"/>
    <mergeCell ref="A954:E954"/>
    <mergeCell ref="F954:AB954"/>
    <mergeCell ref="A955:E955"/>
    <mergeCell ref="F955:AB955"/>
    <mergeCell ref="A1049:E1049"/>
    <mergeCell ref="F1049:AB1049"/>
    <mergeCell ref="A942:E942"/>
    <mergeCell ref="X940:AB940"/>
    <mergeCell ref="A931:B931"/>
    <mergeCell ref="A932:E933"/>
    <mergeCell ref="F932:J933"/>
    <mergeCell ref="K932:R933"/>
    <mergeCell ref="S932:W933"/>
    <mergeCell ref="X932:AB933"/>
    <mergeCell ref="A934:E934"/>
    <mergeCell ref="F934:J934"/>
    <mergeCell ref="K934:R934"/>
    <mergeCell ref="F942:J942"/>
    <mergeCell ref="K942:R942"/>
    <mergeCell ref="S942:W942"/>
    <mergeCell ref="A950:W950"/>
    <mergeCell ref="X950:AB950"/>
    <mergeCell ref="A948:W948"/>
    <mergeCell ref="X948:AB948"/>
    <mergeCell ref="A949:W949"/>
    <mergeCell ref="X949:AB949"/>
    <mergeCell ref="S943:W943"/>
    <mergeCell ref="X943:AB943"/>
    <mergeCell ref="A103:AB103"/>
    <mergeCell ref="A108:AB108"/>
    <mergeCell ref="A115:AB115"/>
    <mergeCell ref="A125:AB125"/>
    <mergeCell ref="A945:E945"/>
    <mergeCell ref="F945:J945"/>
    <mergeCell ref="K945:R945"/>
    <mergeCell ref="S945:W945"/>
    <mergeCell ref="X945:AB945"/>
    <mergeCell ref="A946:W946"/>
    <mergeCell ref="X946:AB946"/>
    <mergeCell ref="A947:W947"/>
    <mergeCell ref="X947:AB947"/>
    <mergeCell ref="S655:W655"/>
    <mergeCell ref="X655:AB655"/>
    <mergeCell ref="A656:E656"/>
    <mergeCell ref="F656:J656"/>
    <mergeCell ref="K656:R656"/>
    <mergeCell ref="S656:W656"/>
    <mergeCell ref="X656:AB656"/>
    <mergeCell ref="A657:E657"/>
    <mergeCell ref="F657:J657"/>
    <mergeCell ref="K657:R657"/>
    <mergeCell ref="S657:W657"/>
    <mergeCell ref="X942:AB942"/>
    <mergeCell ref="A943:E943"/>
    <mergeCell ref="F943:J943"/>
    <mergeCell ref="K943:R943"/>
    <mergeCell ref="A764:E764"/>
    <mergeCell ref="F764:AB764"/>
    <mergeCell ref="A765:E765"/>
    <mergeCell ref="F765:AB765"/>
    <mergeCell ref="X760:AB760"/>
    <mergeCell ref="A855:W855"/>
    <mergeCell ref="A941:E941"/>
    <mergeCell ref="F941:J941"/>
    <mergeCell ref="K941:R941"/>
    <mergeCell ref="S941:W941"/>
    <mergeCell ref="X941:AB941"/>
    <mergeCell ref="S940:W940"/>
    <mergeCell ref="A669:E669"/>
    <mergeCell ref="A8:AB8"/>
    <mergeCell ref="A13:AB13"/>
    <mergeCell ref="A20:AB20"/>
    <mergeCell ref="A30:AB30"/>
    <mergeCell ref="T310:X310"/>
    <mergeCell ref="B295:L295"/>
    <mergeCell ref="M295:X295"/>
    <mergeCell ref="B296:L296"/>
    <mergeCell ref="A293:AB293"/>
    <mergeCell ref="A285:W285"/>
    <mergeCell ref="X285:AB285"/>
    <mergeCell ref="A570:W570"/>
    <mergeCell ref="X570:AB570"/>
    <mergeCell ref="A659:E659"/>
    <mergeCell ref="F659:J659"/>
    <mergeCell ref="K659:R659"/>
    <mergeCell ref="S659:W659"/>
    <mergeCell ref="X659:AB659"/>
    <mergeCell ref="A655:E655"/>
    <mergeCell ref="F655:J655"/>
    <mergeCell ref="K655:R655"/>
    <mergeCell ref="S934:W934"/>
    <mergeCell ref="X934:AB934"/>
    <mergeCell ref="A944:E944"/>
    <mergeCell ref="F944:J944"/>
    <mergeCell ref="K944:R944"/>
    <mergeCell ref="S944:W944"/>
    <mergeCell ref="X944:AB944"/>
    <mergeCell ref="A937:E937"/>
    <mergeCell ref="F937:J937"/>
    <mergeCell ref="K937:R937"/>
    <mergeCell ref="S937:W937"/>
    <mergeCell ref="X937:AB937"/>
    <mergeCell ref="A938:E938"/>
    <mergeCell ref="F938:J938"/>
    <mergeCell ref="K938:R938"/>
    <mergeCell ref="S938:W938"/>
    <mergeCell ref="X938:AB938"/>
    <mergeCell ref="A939:E939"/>
    <mergeCell ref="F939:J939"/>
    <mergeCell ref="K939:R939"/>
    <mergeCell ref="S939:W939"/>
    <mergeCell ref="X939:AB939"/>
    <mergeCell ref="A940:E940"/>
    <mergeCell ref="F940:J940"/>
    <mergeCell ref="K940:R940"/>
    <mergeCell ref="A935:E935"/>
    <mergeCell ref="F935:J935"/>
    <mergeCell ref="K935:R935"/>
    <mergeCell ref="S935:W935"/>
    <mergeCell ref="X935:AB935"/>
    <mergeCell ref="A936:E936"/>
    <mergeCell ref="F936:J936"/>
    <mergeCell ref="K936:R936"/>
    <mergeCell ref="S936:W936"/>
    <mergeCell ref="X936:AB936"/>
    <mergeCell ref="A900:E900"/>
    <mergeCell ref="F900:J900"/>
    <mergeCell ref="K900:R900"/>
    <mergeCell ref="S900:W900"/>
    <mergeCell ref="X900:AB900"/>
    <mergeCell ref="A901:E901"/>
    <mergeCell ref="F901:J901"/>
    <mergeCell ref="K901:R901"/>
    <mergeCell ref="S901:W901"/>
    <mergeCell ref="X901:AB901"/>
    <mergeCell ref="A902:W902"/>
    <mergeCell ref="X902:AB902"/>
    <mergeCell ref="A903:W903"/>
    <mergeCell ref="X903:AB903"/>
    <mergeCell ref="A904:W904"/>
    <mergeCell ref="X904:AB904"/>
    <mergeCell ref="A905:W905"/>
    <mergeCell ref="X905:AB905"/>
    <mergeCell ref="A909:B909"/>
    <mergeCell ref="A910:E911"/>
    <mergeCell ref="F910:J911"/>
    <mergeCell ref="K910:R911"/>
    <mergeCell ref="A896:E896"/>
    <mergeCell ref="F896:J896"/>
    <mergeCell ref="K896:R896"/>
    <mergeCell ref="S896:W896"/>
    <mergeCell ref="X896:AB896"/>
    <mergeCell ref="A897:E897"/>
    <mergeCell ref="F897:J897"/>
    <mergeCell ref="K897:R897"/>
    <mergeCell ref="S897:W897"/>
    <mergeCell ref="X897:AB897"/>
    <mergeCell ref="A898:E898"/>
    <mergeCell ref="F898:J898"/>
    <mergeCell ref="K898:R898"/>
    <mergeCell ref="S898:W898"/>
    <mergeCell ref="X898:AB898"/>
    <mergeCell ref="A899:E899"/>
    <mergeCell ref="F899:J899"/>
    <mergeCell ref="K899:R899"/>
    <mergeCell ref="S899:W899"/>
    <mergeCell ref="X899:AB899"/>
    <mergeCell ref="A892:E892"/>
    <mergeCell ref="F892:J892"/>
    <mergeCell ref="K892:R892"/>
    <mergeCell ref="S892:W892"/>
    <mergeCell ref="X892:AB892"/>
    <mergeCell ref="A893:E893"/>
    <mergeCell ref="F893:J893"/>
    <mergeCell ref="K893:R893"/>
    <mergeCell ref="S893:W893"/>
    <mergeCell ref="X893:AB893"/>
    <mergeCell ref="A894:E894"/>
    <mergeCell ref="F894:J894"/>
    <mergeCell ref="K894:R894"/>
    <mergeCell ref="S894:W894"/>
    <mergeCell ref="X894:AB894"/>
    <mergeCell ref="A895:E895"/>
    <mergeCell ref="F895:J895"/>
    <mergeCell ref="K895:R895"/>
    <mergeCell ref="S895:W895"/>
    <mergeCell ref="X895:AB895"/>
    <mergeCell ref="A887:B887"/>
    <mergeCell ref="A888:E889"/>
    <mergeCell ref="F888:J889"/>
    <mergeCell ref="K888:R889"/>
    <mergeCell ref="S888:W889"/>
    <mergeCell ref="X888:AB889"/>
    <mergeCell ref="A890:E890"/>
    <mergeCell ref="F890:J890"/>
    <mergeCell ref="K890:R890"/>
    <mergeCell ref="S890:W890"/>
    <mergeCell ref="X890:AB890"/>
    <mergeCell ref="A891:E891"/>
    <mergeCell ref="F891:J891"/>
    <mergeCell ref="K891:R891"/>
    <mergeCell ref="S891:W891"/>
    <mergeCell ref="X891:AB891"/>
    <mergeCell ref="A885:AB885"/>
    <mergeCell ref="B871:L871"/>
    <mergeCell ref="M871:X871"/>
    <mergeCell ref="B872:L872"/>
    <mergeCell ref="M872:X872"/>
    <mergeCell ref="B873:L873"/>
    <mergeCell ref="M873:X873"/>
    <mergeCell ref="B877:L877"/>
    <mergeCell ref="M877:X877"/>
    <mergeCell ref="B878:L878"/>
    <mergeCell ref="M878:X878"/>
    <mergeCell ref="B879:L879"/>
    <mergeCell ref="M879:R879"/>
    <mergeCell ref="S879:X879"/>
    <mergeCell ref="B880:L880"/>
    <mergeCell ref="M880:Q880"/>
    <mergeCell ref="R880:S880"/>
    <mergeCell ref="T880:X880"/>
    <mergeCell ref="A875:AB875"/>
    <mergeCell ref="A851:W851"/>
    <mergeCell ref="X851:AB851"/>
    <mergeCell ref="A852:W852"/>
    <mergeCell ref="X852:AB852"/>
    <mergeCell ref="A853:W853"/>
    <mergeCell ref="X853:AB853"/>
    <mergeCell ref="A854:W854"/>
    <mergeCell ref="X854:AB854"/>
    <mergeCell ref="B865:L865"/>
    <mergeCell ref="M865:X865"/>
    <mergeCell ref="B866:L866"/>
    <mergeCell ref="B870:L870"/>
    <mergeCell ref="M870:X870"/>
    <mergeCell ref="A863:AB863"/>
    <mergeCell ref="A868:AB868"/>
    <mergeCell ref="X855:AB855"/>
    <mergeCell ref="A847:E847"/>
    <mergeCell ref="F847:J847"/>
    <mergeCell ref="K847:R847"/>
    <mergeCell ref="S847:W847"/>
    <mergeCell ref="X847:AB847"/>
    <mergeCell ref="A848:E848"/>
    <mergeCell ref="F848:J848"/>
    <mergeCell ref="K848:R848"/>
    <mergeCell ref="S848:W848"/>
    <mergeCell ref="X848:AB848"/>
    <mergeCell ref="A849:E849"/>
    <mergeCell ref="F849:J849"/>
    <mergeCell ref="K849:R849"/>
    <mergeCell ref="S849:W849"/>
    <mergeCell ref="X849:AB849"/>
    <mergeCell ref="A850:E850"/>
    <mergeCell ref="F850:J850"/>
    <mergeCell ref="K850:R850"/>
    <mergeCell ref="S850:W850"/>
    <mergeCell ref="X850:AB850"/>
    <mergeCell ref="A843:E843"/>
    <mergeCell ref="F843:J843"/>
    <mergeCell ref="K843:R843"/>
    <mergeCell ref="S843:W843"/>
    <mergeCell ref="X843:AB843"/>
    <mergeCell ref="A844:E844"/>
    <mergeCell ref="F844:J844"/>
    <mergeCell ref="K844:R844"/>
    <mergeCell ref="S844:W844"/>
    <mergeCell ref="X844:AB844"/>
    <mergeCell ref="A845:E845"/>
    <mergeCell ref="F845:J845"/>
    <mergeCell ref="K845:R845"/>
    <mergeCell ref="S845:W845"/>
    <mergeCell ref="X845:AB845"/>
    <mergeCell ref="A846:E846"/>
    <mergeCell ref="F846:J846"/>
    <mergeCell ref="K846:R846"/>
    <mergeCell ref="S846:W846"/>
    <mergeCell ref="X846:AB846"/>
    <mergeCell ref="A839:E839"/>
    <mergeCell ref="F839:J839"/>
    <mergeCell ref="K839:R839"/>
    <mergeCell ref="S839:W839"/>
    <mergeCell ref="X839:AB839"/>
    <mergeCell ref="A840:E840"/>
    <mergeCell ref="F840:J840"/>
    <mergeCell ref="K840:R840"/>
    <mergeCell ref="S840:W840"/>
    <mergeCell ref="X840:AB840"/>
    <mergeCell ref="A841:E841"/>
    <mergeCell ref="F841:J841"/>
    <mergeCell ref="K841:R841"/>
    <mergeCell ref="S841:W841"/>
    <mergeCell ref="X841:AB841"/>
    <mergeCell ref="A842:E842"/>
    <mergeCell ref="F842:J842"/>
    <mergeCell ref="K842:R842"/>
    <mergeCell ref="S842:W842"/>
    <mergeCell ref="X842:AB842"/>
    <mergeCell ref="A806:E806"/>
    <mergeCell ref="F806:J806"/>
    <mergeCell ref="K806:R806"/>
    <mergeCell ref="S806:W806"/>
    <mergeCell ref="X806:AB806"/>
    <mergeCell ref="A807:W807"/>
    <mergeCell ref="X807:AB807"/>
    <mergeCell ref="A808:W808"/>
    <mergeCell ref="X808:AB808"/>
    <mergeCell ref="A809:W809"/>
    <mergeCell ref="X809:AB809"/>
    <mergeCell ref="A810:W810"/>
    <mergeCell ref="X810:AB810"/>
    <mergeCell ref="A836:B836"/>
    <mergeCell ref="A837:E838"/>
    <mergeCell ref="F837:J838"/>
    <mergeCell ref="K837:R838"/>
    <mergeCell ref="S837:W838"/>
    <mergeCell ref="X837:AB838"/>
    <mergeCell ref="S819:W819"/>
    <mergeCell ref="X819:AB819"/>
    <mergeCell ref="A820:E820"/>
    <mergeCell ref="F820:J820"/>
    <mergeCell ref="K820:R820"/>
    <mergeCell ref="S820:W820"/>
    <mergeCell ref="X820:AB820"/>
    <mergeCell ref="A821:E821"/>
    <mergeCell ref="F821:J821"/>
    <mergeCell ref="K821:R821"/>
    <mergeCell ref="S821:W821"/>
    <mergeCell ref="X821:AB821"/>
    <mergeCell ref="A822:E822"/>
    <mergeCell ref="A802:E802"/>
    <mergeCell ref="F802:J802"/>
    <mergeCell ref="K802:R802"/>
    <mergeCell ref="S802:W802"/>
    <mergeCell ref="X802:AB802"/>
    <mergeCell ref="A803:E803"/>
    <mergeCell ref="F803:J803"/>
    <mergeCell ref="K803:R803"/>
    <mergeCell ref="S803:W803"/>
    <mergeCell ref="X803:AB803"/>
    <mergeCell ref="A804:E804"/>
    <mergeCell ref="F804:J804"/>
    <mergeCell ref="K804:R804"/>
    <mergeCell ref="S804:W804"/>
    <mergeCell ref="X804:AB804"/>
    <mergeCell ref="A805:E805"/>
    <mergeCell ref="F805:J805"/>
    <mergeCell ref="K805:R805"/>
    <mergeCell ref="S805:W805"/>
    <mergeCell ref="X805:AB805"/>
    <mergeCell ref="A798:E798"/>
    <mergeCell ref="F798:J798"/>
    <mergeCell ref="K798:R798"/>
    <mergeCell ref="S798:W798"/>
    <mergeCell ref="X798:AB798"/>
    <mergeCell ref="A799:E799"/>
    <mergeCell ref="F799:J799"/>
    <mergeCell ref="K799:R799"/>
    <mergeCell ref="S799:W799"/>
    <mergeCell ref="X799:AB799"/>
    <mergeCell ref="A800:E800"/>
    <mergeCell ref="F800:J800"/>
    <mergeCell ref="K800:R800"/>
    <mergeCell ref="S800:W800"/>
    <mergeCell ref="X800:AB800"/>
    <mergeCell ref="A801:E801"/>
    <mergeCell ref="F801:J801"/>
    <mergeCell ref="K801:R801"/>
    <mergeCell ref="S801:W801"/>
    <mergeCell ref="X801:AB801"/>
    <mergeCell ref="A793:E794"/>
    <mergeCell ref="F793:J794"/>
    <mergeCell ref="K793:R794"/>
    <mergeCell ref="S793:W794"/>
    <mergeCell ref="X793:AB794"/>
    <mergeCell ref="A795:E795"/>
    <mergeCell ref="F795:J795"/>
    <mergeCell ref="K795:R795"/>
    <mergeCell ref="S795:W795"/>
    <mergeCell ref="X795:AB795"/>
    <mergeCell ref="A796:E796"/>
    <mergeCell ref="F796:J796"/>
    <mergeCell ref="K796:R796"/>
    <mergeCell ref="S796:W796"/>
    <mergeCell ref="X796:AB796"/>
    <mergeCell ref="A790:AB790"/>
    <mergeCell ref="A797:E797"/>
    <mergeCell ref="F797:J797"/>
    <mergeCell ref="K797:R797"/>
    <mergeCell ref="S797:W797"/>
    <mergeCell ref="X797:AB797"/>
    <mergeCell ref="B777:L777"/>
    <mergeCell ref="M777:X777"/>
    <mergeCell ref="B778:L778"/>
    <mergeCell ref="M778:X778"/>
    <mergeCell ref="B782:L782"/>
    <mergeCell ref="M782:X782"/>
    <mergeCell ref="B783:L783"/>
    <mergeCell ref="M783:X783"/>
    <mergeCell ref="B784:L784"/>
    <mergeCell ref="M784:R784"/>
    <mergeCell ref="S784:X784"/>
    <mergeCell ref="B785:L785"/>
    <mergeCell ref="M785:Q785"/>
    <mergeCell ref="R785:S785"/>
    <mergeCell ref="T785:X785"/>
    <mergeCell ref="A780:AB780"/>
    <mergeCell ref="A792:B792"/>
    <mergeCell ref="A757:W757"/>
    <mergeCell ref="X757:AB757"/>
    <mergeCell ref="A758:W758"/>
    <mergeCell ref="X758:AB758"/>
    <mergeCell ref="A759:W759"/>
    <mergeCell ref="X759:AB759"/>
    <mergeCell ref="B770:L770"/>
    <mergeCell ref="M770:X770"/>
    <mergeCell ref="B771:L771"/>
    <mergeCell ref="B775:L775"/>
    <mergeCell ref="M775:X775"/>
    <mergeCell ref="A768:AB768"/>
    <mergeCell ref="A773:AB773"/>
    <mergeCell ref="B776:L776"/>
    <mergeCell ref="M776:X776"/>
    <mergeCell ref="A753:E753"/>
    <mergeCell ref="F753:J753"/>
    <mergeCell ref="K753:R753"/>
    <mergeCell ref="S753:W753"/>
    <mergeCell ref="X753:AB753"/>
    <mergeCell ref="A754:E754"/>
    <mergeCell ref="F754:J754"/>
    <mergeCell ref="K754:R754"/>
    <mergeCell ref="S754:W754"/>
    <mergeCell ref="X754:AB754"/>
    <mergeCell ref="A755:E755"/>
    <mergeCell ref="F755:J755"/>
    <mergeCell ref="K755:R755"/>
    <mergeCell ref="S755:W755"/>
    <mergeCell ref="X755:AB755"/>
    <mergeCell ref="A756:W756"/>
    <mergeCell ref="X756:AB756"/>
    <mergeCell ref="A749:E749"/>
    <mergeCell ref="F749:J749"/>
    <mergeCell ref="K749:R749"/>
    <mergeCell ref="S749:W749"/>
    <mergeCell ref="X749:AB749"/>
    <mergeCell ref="A750:E750"/>
    <mergeCell ref="F750:J750"/>
    <mergeCell ref="K750:R750"/>
    <mergeCell ref="S750:W750"/>
    <mergeCell ref="X750:AB750"/>
    <mergeCell ref="A751:E751"/>
    <mergeCell ref="F751:J751"/>
    <mergeCell ref="K751:R751"/>
    <mergeCell ref="S751:W751"/>
    <mergeCell ref="X751:AB751"/>
    <mergeCell ref="A752:E752"/>
    <mergeCell ref="F752:J752"/>
    <mergeCell ref="K752:R752"/>
    <mergeCell ref="S752:W752"/>
    <mergeCell ref="X752:AB752"/>
    <mergeCell ref="A745:E745"/>
    <mergeCell ref="F745:J745"/>
    <mergeCell ref="K745:R745"/>
    <mergeCell ref="S745:W745"/>
    <mergeCell ref="X745:AB745"/>
    <mergeCell ref="A746:E746"/>
    <mergeCell ref="F746:J746"/>
    <mergeCell ref="K746:R746"/>
    <mergeCell ref="S746:W746"/>
    <mergeCell ref="X746:AB746"/>
    <mergeCell ref="A747:E747"/>
    <mergeCell ref="F747:J747"/>
    <mergeCell ref="K747:R747"/>
    <mergeCell ref="S747:W747"/>
    <mergeCell ref="X747:AB747"/>
    <mergeCell ref="A748:E748"/>
    <mergeCell ref="F748:J748"/>
    <mergeCell ref="K748:R748"/>
    <mergeCell ref="S748:W748"/>
    <mergeCell ref="X748:AB748"/>
    <mergeCell ref="A713:W713"/>
    <mergeCell ref="X713:AB713"/>
    <mergeCell ref="A714:W714"/>
    <mergeCell ref="X714:AB714"/>
    <mergeCell ref="A715:W715"/>
    <mergeCell ref="X715:AB715"/>
    <mergeCell ref="A741:B741"/>
    <mergeCell ref="A742:E743"/>
    <mergeCell ref="F742:J743"/>
    <mergeCell ref="K742:R743"/>
    <mergeCell ref="S742:W743"/>
    <mergeCell ref="X742:AB743"/>
    <mergeCell ref="A744:E744"/>
    <mergeCell ref="F744:J744"/>
    <mergeCell ref="K744:R744"/>
    <mergeCell ref="S744:W744"/>
    <mergeCell ref="X744:AB744"/>
    <mergeCell ref="A726:E726"/>
    <mergeCell ref="F726:J726"/>
    <mergeCell ref="K726:R726"/>
    <mergeCell ref="S726:W726"/>
    <mergeCell ref="X726:AB726"/>
    <mergeCell ref="A727:E727"/>
    <mergeCell ref="F727:J727"/>
    <mergeCell ref="K727:R727"/>
    <mergeCell ref="S727:W727"/>
    <mergeCell ref="X727:AB727"/>
    <mergeCell ref="A728:E728"/>
    <mergeCell ref="F728:J728"/>
    <mergeCell ref="K728:R728"/>
    <mergeCell ref="S728:W728"/>
    <mergeCell ref="X728:AB728"/>
    <mergeCell ref="A709:E709"/>
    <mergeCell ref="F709:J709"/>
    <mergeCell ref="K709:R709"/>
    <mergeCell ref="S709:W709"/>
    <mergeCell ref="X709:AB709"/>
    <mergeCell ref="A710:E710"/>
    <mergeCell ref="F710:J710"/>
    <mergeCell ref="K710:R710"/>
    <mergeCell ref="S710:W710"/>
    <mergeCell ref="X710:AB710"/>
    <mergeCell ref="A711:E711"/>
    <mergeCell ref="F711:J711"/>
    <mergeCell ref="K711:R711"/>
    <mergeCell ref="S711:W711"/>
    <mergeCell ref="X711:AB711"/>
    <mergeCell ref="A712:W712"/>
    <mergeCell ref="X712:AB712"/>
    <mergeCell ref="A705:E705"/>
    <mergeCell ref="F705:J705"/>
    <mergeCell ref="K705:R705"/>
    <mergeCell ref="S705:W705"/>
    <mergeCell ref="X705:AB705"/>
    <mergeCell ref="A706:E706"/>
    <mergeCell ref="F706:J706"/>
    <mergeCell ref="K706:R706"/>
    <mergeCell ref="S706:W706"/>
    <mergeCell ref="X706:AB706"/>
    <mergeCell ref="A707:E707"/>
    <mergeCell ref="F707:J707"/>
    <mergeCell ref="K707:R707"/>
    <mergeCell ref="S707:W707"/>
    <mergeCell ref="X707:AB707"/>
    <mergeCell ref="A708:E708"/>
    <mergeCell ref="F708:J708"/>
    <mergeCell ref="K708:R708"/>
    <mergeCell ref="S708:W708"/>
    <mergeCell ref="X708:AB708"/>
    <mergeCell ref="A701:E701"/>
    <mergeCell ref="F701:J701"/>
    <mergeCell ref="K701:R701"/>
    <mergeCell ref="S701:W701"/>
    <mergeCell ref="X701:AB701"/>
    <mergeCell ref="A695:AB695"/>
    <mergeCell ref="A702:E702"/>
    <mergeCell ref="F702:J702"/>
    <mergeCell ref="K702:R702"/>
    <mergeCell ref="S702:W702"/>
    <mergeCell ref="X702:AB702"/>
    <mergeCell ref="A703:E703"/>
    <mergeCell ref="F703:J703"/>
    <mergeCell ref="K703:R703"/>
    <mergeCell ref="S703:W703"/>
    <mergeCell ref="X703:AB703"/>
    <mergeCell ref="A704:E704"/>
    <mergeCell ref="F704:J704"/>
    <mergeCell ref="K704:R704"/>
    <mergeCell ref="S704:W704"/>
    <mergeCell ref="X704:AB704"/>
    <mergeCell ref="B688:L688"/>
    <mergeCell ref="M688:X688"/>
    <mergeCell ref="B689:L689"/>
    <mergeCell ref="M689:R689"/>
    <mergeCell ref="S689:X689"/>
    <mergeCell ref="B690:L690"/>
    <mergeCell ref="M690:Q690"/>
    <mergeCell ref="R690:S690"/>
    <mergeCell ref="T690:X690"/>
    <mergeCell ref="A685:AB685"/>
    <mergeCell ref="A697:B697"/>
    <mergeCell ref="A698:E699"/>
    <mergeCell ref="F698:J699"/>
    <mergeCell ref="K698:R699"/>
    <mergeCell ref="S698:W699"/>
    <mergeCell ref="X698:AB699"/>
    <mergeCell ref="A700:E700"/>
    <mergeCell ref="F700:J700"/>
    <mergeCell ref="K700:R700"/>
    <mergeCell ref="S700:W700"/>
    <mergeCell ref="X700:AB700"/>
    <mergeCell ref="B676:L676"/>
    <mergeCell ref="B680:L680"/>
    <mergeCell ref="M680:X680"/>
    <mergeCell ref="A673:AB673"/>
    <mergeCell ref="A678:AB678"/>
    <mergeCell ref="B681:L681"/>
    <mergeCell ref="M681:X681"/>
    <mergeCell ref="B675:L675"/>
    <mergeCell ref="M675:X675"/>
    <mergeCell ref="B682:L682"/>
    <mergeCell ref="M682:X682"/>
    <mergeCell ref="B683:L683"/>
    <mergeCell ref="M683:X683"/>
    <mergeCell ref="B687:L687"/>
    <mergeCell ref="M687:X687"/>
    <mergeCell ref="X663:AB663"/>
    <mergeCell ref="A665:W665"/>
    <mergeCell ref="X665:AB665"/>
    <mergeCell ref="A663:W663"/>
    <mergeCell ref="F669:AB669"/>
    <mergeCell ref="A670:E670"/>
    <mergeCell ref="F670:AB670"/>
    <mergeCell ref="X657:AB657"/>
    <mergeCell ref="A658:E658"/>
    <mergeCell ref="F658:J658"/>
    <mergeCell ref="K658:R658"/>
    <mergeCell ref="S658:W658"/>
    <mergeCell ref="X658:AB658"/>
    <mergeCell ref="A660:E660"/>
    <mergeCell ref="F660:J660"/>
    <mergeCell ref="K660:R660"/>
    <mergeCell ref="S660:W660"/>
    <mergeCell ref="X660:AB660"/>
    <mergeCell ref="A661:W661"/>
    <mergeCell ref="X661:AB661"/>
    <mergeCell ref="A662:W662"/>
    <mergeCell ref="X662:AB662"/>
    <mergeCell ref="A651:E651"/>
    <mergeCell ref="F651:J651"/>
    <mergeCell ref="K651:R651"/>
    <mergeCell ref="S651:W651"/>
    <mergeCell ref="X651:AB651"/>
    <mergeCell ref="A652:E652"/>
    <mergeCell ref="F652:J652"/>
    <mergeCell ref="K652:R652"/>
    <mergeCell ref="S652:W652"/>
    <mergeCell ref="X652:AB652"/>
    <mergeCell ref="A653:E653"/>
    <mergeCell ref="F653:J653"/>
    <mergeCell ref="K653:R653"/>
    <mergeCell ref="S653:W653"/>
    <mergeCell ref="X653:AB653"/>
    <mergeCell ref="A654:E654"/>
    <mergeCell ref="F654:J654"/>
    <mergeCell ref="K654:R654"/>
    <mergeCell ref="S654:W654"/>
    <mergeCell ref="X654:AB654"/>
    <mergeCell ref="A617:W617"/>
    <mergeCell ref="X617:AB617"/>
    <mergeCell ref="A618:W618"/>
    <mergeCell ref="X618:AB618"/>
    <mergeCell ref="A619:W619"/>
    <mergeCell ref="X619:AB619"/>
    <mergeCell ref="A620:W620"/>
    <mergeCell ref="X620:AB620"/>
    <mergeCell ref="A647:E648"/>
    <mergeCell ref="F647:J648"/>
    <mergeCell ref="K647:R648"/>
    <mergeCell ref="S647:W648"/>
    <mergeCell ref="X647:AB648"/>
    <mergeCell ref="S649:W649"/>
    <mergeCell ref="X649:AB649"/>
    <mergeCell ref="A650:E650"/>
    <mergeCell ref="F650:J650"/>
    <mergeCell ref="K650:R650"/>
    <mergeCell ref="S650:W650"/>
    <mergeCell ref="X650:AB650"/>
    <mergeCell ref="S629:W629"/>
    <mergeCell ref="X629:AB629"/>
    <mergeCell ref="A630:E630"/>
    <mergeCell ref="F630:J630"/>
    <mergeCell ref="K630:R630"/>
    <mergeCell ref="S630:W630"/>
    <mergeCell ref="X630:AB630"/>
    <mergeCell ref="A631:E631"/>
    <mergeCell ref="F631:J631"/>
    <mergeCell ref="K631:R631"/>
    <mergeCell ref="S631:W631"/>
    <mergeCell ref="X631:AB631"/>
    <mergeCell ref="A613:E613"/>
    <mergeCell ref="F613:J613"/>
    <mergeCell ref="K613:R613"/>
    <mergeCell ref="S613:W613"/>
    <mergeCell ref="X613:AB613"/>
    <mergeCell ref="A614:E614"/>
    <mergeCell ref="F614:J614"/>
    <mergeCell ref="K614:R614"/>
    <mergeCell ref="S614:W614"/>
    <mergeCell ref="X614:AB614"/>
    <mergeCell ref="A615:E615"/>
    <mergeCell ref="F615:J615"/>
    <mergeCell ref="K615:R615"/>
    <mergeCell ref="S615:W615"/>
    <mergeCell ref="X615:AB615"/>
    <mergeCell ref="A616:E616"/>
    <mergeCell ref="F616:J616"/>
    <mergeCell ref="K616:R616"/>
    <mergeCell ref="S616:W616"/>
    <mergeCell ref="X616:AB616"/>
    <mergeCell ref="A609:E609"/>
    <mergeCell ref="F609:J609"/>
    <mergeCell ref="K609:R609"/>
    <mergeCell ref="S609:W609"/>
    <mergeCell ref="X609:AB609"/>
    <mergeCell ref="A610:E610"/>
    <mergeCell ref="F610:J610"/>
    <mergeCell ref="K610:R610"/>
    <mergeCell ref="S610:W610"/>
    <mergeCell ref="X610:AB610"/>
    <mergeCell ref="A611:E611"/>
    <mergeCell ref="F611:J611"/>
    <mergeCell ref="K611:R611"/>
    <mergeCell ref="S611:W611"/>
    <mergeCell ref="X611:AB611"/>
    <mergeCell ref="A612:E612"/>
    <mergeCell ref="F612:J612"/>
    <mergeCell ref="K612:R612"/>
    <mergeCell ref="S612:W612"/>
    <mergeCell ref="X612:AB612"/>
    <mergeCell ref="A605:E605"/>
    <mergeCell ref="F605:J605"/>
    <mergeCell ref="K605:R605"/>
    <mergeCell ref="S605:W605"/>
    <mergeCell ref="X605:AB605"/>
    <mergeCell ref="A606:E606"/>
    <mergeCell ref="F606:J606"/>
    <mergeCell ref="K606:R606"/>
    <mergeCell ref="S606:W606"/>
    <mergeCell ref="X606:AB606"/>
    <mergeCell ref="A607:E607"/>
    <mergeCell ref="F607:J607"/>
    <mergeCell ref="K607:R607"/>
    <mergeCell ref="S607:W607"/>
    <mergeCell ref="X607:AB607"/>
    <mergeCell ref="A608:E608"/>
    <mergeCell ref="F608:J608"/>
    <mergeCell ref="K608:R608"/>
    <mergeCell ref="S608:W608"/>
    <mergeCell ref="X608:AB608"/>
    <mergeCell ref="B594:L594"/>
    <mergeCell ref="M594:R594"/>
    <mergeCell ref="S594:X594"/>
    <mergeCell ref="B580:L580"/>
    <mergeCell ref="M580:X580"/>
    <mergeCell ref="B595:L595"/>
    <mergeCell ref="M595:Q595"/>
    <mergeCell ref="R595:S595"/>
    <mergeCell ref="T595:X595"/>
    <mergeCell ref="A602:B602"/>
    <mergeCell ref="B592:L592"/>
    <mergeCell ref="A590:AB590"/>
    <mergeCell ref="A600:AB600"/>
    <mergeCell ref="A603:E604"/>
    <mergeCell ref="F603:J604"/>
    <mergeCell ref="K603:R604"/>
    <mergeCell ref="S603:W604"/>
    <mergeCell ref="X603:AB604"/>
    <mergeCell ref="A566:W566"/>
    <mergeCell ref="X566:AB566"/>
    <mergeCell ref="B581:L581"/>
    <mergeCell ref="B585:L585"/>
    <mergeCell ref="M585:X585"/>
    <mergeCell ref="B586:L586"/>
    <mergeCell ref="M586:X586"/>
    <mergeCell ref="A578:AB578"/>
    <mergeCell ref="A583:AB583"/>
    <mergeCell ref="B587:L587"/>
    <mergeCell ref="M587:X587"/>
    <mergeCell ref="B588:L588"/>
    <mergeCell ref="M588:X588"/>
    <mergeCell ref="M592:X592"/>
    <mergeCell ref="B593:L593"/>
    <mergeCell ref="M593:X593"/>
    <mergeCell ref="A567:W567"/>
    <mergeCell ref="X567:AB567"/>
    <mergeCell ref="A568:W568"/>
    <mergeCell ref="X568:AB568"/>
    <mergeCell ref="A569:W569"/>
    <mergeCell ref="X569:AB569"/>
    <mergeCell ref="A574:E574"/>
    <mergeCell ref="F574:AB574"/>
    <mergeCell ref="A575:E575"/>
    <mergeCell ref="F575:AB575"/>
    <mergeCell ref="A562:E562"/>
    <mergeCell ref="F562:J562"/>
    <mergeCell ref="K562:R562"/>
    <mergeCell ref="S562:W562"/>
    <mergeCell ref="X562:AB562"/>
    <mergeCell ref="A563:E563"/>
    <mergeCell ref="F563:J563"/>
    <mergeCell ref="K563:R563"/>
    <mergeCell ref="S563:W563"/>
    <mergeCell ref="X563:AB563"/>
    <mergeCell ref="A564:E564"/>
    <mergeCell ref="F564:J564"/>
    <mergeCell ref="K564:R564"/>
    <mergeCell ref="S564:W564"/>
    <mergeCell ref="X564:AB564"/>
    <mergeCell ref="A565:E565"/>
    <mergeCell ref="F565:J565"/>
    <mergeCell ref="K565:R565"/>
    <mergeCell ref="S565:W565"/>
    <mergeCell ref="X565:AB565"/>
    <mergeCell ref="A558:E558"/>
    <mergeCell ref="F558:J558"/>
    <mergeCell ref="K558:R558"/>
    <mergeCell ref="S558:W558"/>
    <mergeCell ref="X558:AB558"/>
    <mergeCell ref="A559:E559"/>
    <mergeCell ref="F559:J559"/>
    <mergeCell ref="K559:R559"/>
    <mergeCell ref="S559:W559"/>
    <mergeCell ref="X559:AB559"/>
    <mergeCell ref="A560:E560"/>
    <mergeCell ref="F560:J560"/>
    <mergeCell ref="K560:R560"/>
    <mergeCell ref="S560:W560"/>
    <mergeCell ref="X560:AB560"/>
    <mergeCell ref="A561:E561"/>
    <mergeCell ref="F561:J561"/>
    <mergeCell ref="K561:R561"/>
    <mergeCell ref="S561:W561"/>
    <mergeCell ref="X561:AB561"/>
    <mergeCell ref="A554:E554"/>
    <mergeCell ref="F554:J554"/>
    <mergeCell ref="K554:R554"/>
    <mergeCell ref="S554:W554"/>
    <mergeCell ref="X554:AB554"/>
    <mergeCell ref="A555:E555"/>
    <mergeCell ref="F555:J555"/>
    <mergeCell ref="K555:R555"/>
    <mergeCell ref="S555:W555"/>
    <mergeCell ref="X555:AB555"/>
    <mergeCell ref="A556:E556"/>
    <mergeCell ref="F556:J556"/>
    <mergeCell ref="K556:R556"/>
    <mergeCell ref="S556:W556"/>
    <mergeCell ref="X556:AB556"/>
    <mergeCell ref="A557:E557"/>
    <mergeCell ref="F557:J557"/>
    <mergeCell ref="K557:R557"/>
    <mergeCell ref="S557:W557"/>
    <mergeCell ref="X557:AB557"/>
    <mergeCell ref="A515:E515"/>
    <mergeCell ref="F515:J515"/>
    <mergeCell ref="K515:R515"/>
    <mergeCell ref="S515:W515"/>
    <mergeCell ref="X515:AB515"/>
    <mergeCell ref="S521:W521"/>
    <mergeCell ref="X521:AB521"/>
    <mergeCell ref="A522:W522"/>
    <mergeCell ref="X522:AB522"/>
    <mergeCell ref="A523:W523"/>
    <mergeCell ref="X523:AB523"/>
    <mergeCell ref="A524:W524"/>
    <mergeCell ref="X524:AB524"/>
    <mergeCell ref="A525:W525"/>
    <mergeCell ref="X525:AB525"/>
    <mergeCell ref="A551:B551"/>
    <mergeCell ref="A552:E553"/>
    <mergeCell ref="F552:J553"/>
    <mergeCell ref="K552:R553"/>
    <mergeCell ref="S552:W553"/>
    <mergeCell ref="X552:AB553"/>
    <mergeCell ref="A516:E516"/>
    <mergeCell ref="F516:J516"/>
    <mergeCell ref="K516:R516"/>
    <mergeCell ref="S516:W516"/>
    <mergeCell ref="X516:AB516"/>
    <mergeCell ref="A517:E517"/>
    <mergeCell ref="F517:J517"/>
    <mergeCell ref="K517:R517"/>
    <mergeCell ref="S517:W517"/>
    <mergeCell ref="X517:AB517"/>
    <mergeCell ref="A518:E518"/>
    <mergeCell ref="A511:E511"/>
    <mergeCell ref="F511:J511"/>
    <mergeCell ref="K511:R511"/>
    <mergeCell ref="S511:W511"/>
    <mergeCell ref="X511:AB511"/>
    <mergeCell ref="A505:AB505"/>
    <mergeCell ref="A512:E512"/>
    <mergeCell ref="F512:J512"/>
    <mergeCell ref="K512:R512"/>
    <mergeCell ref="S512:W512"/>
    <mergeCell ref="X512:AB512"/>
    <mergeCell ref="A513:E513"/>
    <mergeCell ref="F513:J513"/>
    <mergeCell ref="K513:R513"/>
    <mergeCell ref="S513:W513"/>
    <mergeCell ref="X513:AB513"/>
    <mergeCell ref="A514:E514"/>
    <mergeCell ref="F514:J514"/>
    <mergeCell ref="K514:R514"/>
    <mergeCell ref="S514:W514"/>
    <mergeCell ref="X514:AB514"/>
    <mergeCell ref="B500:L500"/>
    <mergeCell ref="M500:Q500"/>
    <mergeCell ref="R500:S500"/>
    <mergeCell ref="T500:X500"/>
    <mergeCell ref="B491:L491"/>
    <mergeCell ref="A495:AB495"/>
    <mergeCell ref="A507:B507"/>
    <mergeCell ref="A508:E509"/>
    <mergeCell ref="F508:J509"/>
    <mergeCell ref="K508:R509"/>
    <mergeCell ref="S508:W509"/>
    <mergeCell ref="X508:AB509"/>
    <mergeCell ref="A510:E510"/>
    <mergeCell ref="F510:J510"/>
    <mergeCell ref="K510:R510"/>
    <mergeCell ref="S510:W510"/>
    <mergeCell ref="X510:AB510"/>
    <mergeCell ref="B490:L490"/>
    <mergeCell ref="M490:X490"/>
    <mergeCell ref="A483:AB483"/>
    <mergeCell ref="A488:AB488"/>
    <mergeCell ref="A475:W475"/>
    <mergeCell ref="X475:AB475"/>
    <mergeCell ref="M491:X491"/>
    <mergeCell ref="B492:L492"/>
    <mergeCell ref="M492:X492"/>
    <mergeCell ref="B493:L493"/>
    <mergeCell ref="M493:X493"/>
    <mergeCell ref="B497:L497"/>
    <mergeCell ref="M497:X497"/>
    <mergeCell ref="B498:L498"/>
    <mergeCell ref="M498:X498"/>
    <mergeCell ref="B499:L499"/>
    <mergeCell ref="M499:R499"/>
    <mergeCell ref="S499:X499"/>
    <mergeCell ref="A479:E479"/>
    <mergeCell ref="F479:AB479"/>
    <mergeCell ref="A480:E480"/>
    <mergeCell ref="F480:AB480"/>
    <mergeCell ref="A470:E470"/>
    <mergeCell ref="F470:J470"/>
    <mergeCell ref="K470:R470"/>
    <mergeCell ref="S470:W470"/>
    <mergeCell ref="X470:AB470"/>
    <mergeCell ref="A471:W471"/>
    <mergeCell ref="X471:AB471"/>
    <mergeCell ref="A472:W472"/>
    <mergeCell ref="X472:AB472"/>
    <mergeCell ref="A473:W473"/>
    <mergeCell ref="X473:AB473"/>
    <mergeCell ref="A474:W474"/>
    <mergeCell ref="X474:AB474"/>
    <mergeCell ref="B485:L485"/>
    <mergeCell ref="M485:X485"/>
    <mergeCell ref="B486:L486"/>
    <mergeCell ref="A466:E466"/>
    <mergeCell ref="F466:J466"/>
    <mergeCell ref="K466:R466"/>
    <mergeCell ref="S466:W466"/>
    <mergeCell ref="X466:AB466"/>
    <mergeCell ref="A467:E467"/>
    <mergeCell ref="F467:J467"/>
    <mergeCell ref="K467:R467"/>
    <mergeCell ref="S467:W467"/>
    <mergeCell ref="X467:AB467"/>
    <mergeCell ref="A468:E468"/>
    <mergeCell ref="F468:J468"/>
    <mergeCell ref="K468:R468"/>
    <mergeCell ref="S468:W468"/>
    <mergeCell ref="X468:AB468"/>
    <mergeCell ref="A469:E469"/>
    <mergeCell ref="F469:J469"/>
    <mergeCell ref="K469:R469"/>
    <mergeCell ref="S469:W469"/>
    <mergeCell ref="X469:AB469"/>
    <mergeCell ref="A462:E462"/>
    <mergeCell ref="F462:J462"/>
    <mergeCell ref="K462:R462"/>
    <mergeCell ref="S462:W462"/>
    <mergeCell ref="X462:AB462"/>
    <mergeCell ref="A463:E463"/>
    <mergeCell ref="F463:J463"/>
    <mergeCell ref="K463:R463"/>
    <mergeCell ref="S463:W463"/>
    <mergeCell ref="X463:AB463"/>
    <mergeCell ref="A464:E464"/>
    <mergeCell ref="F464:J464"/>
    <mergeCell ref="K464:R464"/>
    <mergeCell ref="S464:W464"/>
    <mergeCell ref="X464:AB464"/>
    <mergeCell ref="A465:E465"/>
    <mergeCell ref="F465:J465"/>
    <mergeCell ref="K465:R465"/>
    <mergeCell ref="S465:W465"/>
    <mergeCell ref="X465:AB465"/>
    <mergeCell ref="A456:B456"/>
    <mergeCell ref="A457:E458"/>
    <mergeCell ref="F457:J458"/>
    <mergeCell ref="K457:R458"/>
    <mergeCell ref="S457:W458"/>
    <mergeCell ref="X457:AB458"/>
    <mergeCell ref="A459:E459"/>
    <mergeCell ref="F459:J459"/>
    <mergeCell ref="K459:R459"/>
    <mergeCell ref="S459:W459"/>
    <mergeCell ref="X459:AB459"/>
    <mergeCell ref="A460:E460"/>
    <mergeCell ref="F460:J460"/>
    <mergeCell ref="K460:R460"/>
    <mergeCell ref="S460:W460"/>
    <mergeCell ref="X460:AB460"/>
    <mergeCell ref="A461:E461"/>
    <mergeCell ref="F461:J461"/>
    <mergeCell ref="K461:R461"/>
    <mergeCell ref="S461:W461"/>
    <mergeCell ref="X461:AB461"/>
    <mergeCell ref="A425:E425"/>
    <mergeCell ref="F425:J425"/>
    <mergeCell ref="K425:R425"/>
    <mergeCell ref="S425:W425"/>
    <mergeCell ref="X425:AB425"/>
    <mergeCell ref="A426:E426"/>
    <mergeCell ref="F426:J426"/>
    <mergeCell ref="K426:R426"/>
    <mergeCell ref="S426:W426"/>
    <mergeCell ref="X426:AB426"/>
    <mergeCell ref="A427:W427"/>
    <mergeCell ref="X427:AB427"/>
    <mergeCell ref="A428:W428"/>
    <mergeCell ref="X428:AB428"/>
    <mergeCell ref="A429:W429"/>
    <mergeCell ref="X429:AB429"/>
    <mergeCell ref="A430:W430"/>
    <mergeCell ref="X430:AB430"/>
    <mergeCell ref="A421:E421"/>
    <mergeCell ref="F421:J421"/>
    <mergeCell ref="K421:R421"/>
    <mergeCell ref="S421:W421"/>
    <mergeCell ref="X421:AB421"/>
    <mergeCell ref="A424:E424"/>
    <mergeCell ref="F424:J424"/>
    <mergeCell ref="K424:R424"/>
    <mergeCell ref="S424:W424"/>
    <mergeCell ref="X424:AB424"/>
    <mergeCell ref="A422:E422"/>
    <mergeCell ref="F422:J422"/>
    <mergeCell ref="K422:R422"/>
    <mergeCell ref="S422:W422"/>
    <mergeCell ref="X422:AB422"/>
    <mergeCell ref="A423:E423"/>
    <mergeCell ref="F423:J423"/>
    <mergeCell ref="K423:R423"/>
    <mergeCell ref="S423:W423"/>
    <mergeCell ref="X423:AB423"/>
    <mergeCell ref="A418:E418"/>
    <mergeCell ref="F418:J418"/>
    <mergeCell ref="K418:R418"/>
    <mergeCell ref="S418:W418"/>
    <mergeCell ref="X418:AB418"/>
    <mergeCell ref="A415:E415"/>
    <mergeCell ref="F415:J415"/>
    <mergeCell ref="K415:R415"/>
    <mergeCell ref="A419:E419"/>
    <mergeCell ref="F419:J419"/>
    <mergeCell ref="K419:R419"/>
    <mergeCell ref="S419:W419"/>
    <mergeCell ref="X419:AB419"/>
    <mergeCell ref="A420:E420"/>
    <mergeCell ref="F420:J420"/>
    <mergeCell ref="K420:R420"/>
    <mergeCell ref="S420:W420"/>
    <mergeCell ref="X420:AB420"/>
    <mergeCell ref="M402:X402"/>
    <mergeCell ref="B395:L395"/>
    <mergeCell ref="M395:X395"/>
    <mergeCell ref="A388:AB388"/>
    <mergeCell ref="A393:AB393"/>
    <mergeCell ref="A400:AB400"/>
    <mergeCell ref="S415:W415"/>
    <mergeCell ref="X415:AB415"/>
    <mergeCell ref="A416:E416"/>
    <mergeCell ref="F416:J416"/>
    <mergeCell ref="K416:R416"/>
    <mergeCell ref="S416:W416"/>
    <mergeCell ref="X416:AB416"/>
    <mergeCell ref="A417:E417"/>
    <mergeCell ref="F417:J417"/>
    <mergeCell ref="K417:R417"/>
    <mergeCell ref="S417:W417"/>
    <mergeCell ref="X417:AB417"/>
    <mergeCell ref="B404:L404"/>
    <mergeCell ref="M404:R404"/>
    <mergeCell ref="S404:X404"/>
    <mergeCell ref="B405:L405"/>
    <mergeCell ref="M405:Q405"/>
    <mergeCell ref="R405:S405"/>
    <mergeCell ref="T405:X405"/>
    <mergeCell ref="A413:E414"/>
    <mergeCell ref="F413:J414"/>
    <mergeCell ref="K413:R414"/>
    <mergeCell ref="S413:W414"/>
    <mergeCell ref="X413:AB414"/>
    <mergeCell ref="A410:AB410"/>
    <mergeCell ref="B403:L403"/>
    <mergeCell ref="A377:W377"/>
    <mergeCell ref="X377:AB377"/>
    <mergeCell ref="A378:W378"/>
    <mergeCell ref="X378:AB378"/>
    <mergeCell ref="A379:W379"/>
    <mergeCell ref="X379:AB379"/>
    <mergeCell ref="A380:W380"/>
    <mergeCell ref="X380:AB380"/>
    <mergeCell ref="B390:L390"/>
    <mergeCell ref="M390:X390"/>
    <mergeCell ref="B391:L391"/>
    <mergeCell ref="B396:L396"/>
    <mergeCell ref="M396:X396"/>
    <mergeCell ref="B397:L397"/>
    <mergeCell ref="M397:X397"/>
    <mergeCell ref="B398:L398"/>
    <mergeCell ref="M398:X398"/>
    <mergeCell ref="A384:E384"/>
    <mergeCell ref="F384:AB384"/>
    <mergeCell ref="A385:E385"/>
    <mergeCell ref="F385:AB385"/>
    <mergeCell ref="A373:E373"/>
    <mergeCell ref="F373:J373"/>
    <mergeCell ref="K373:R373"/>
    <mergeCell ref="S373:W373"/>
    <mergeCell ref="X373:AB373"/>
    <mergeCell ref="A374:E374"/>
    <mergeCell ref="F374:J374"/>
    <mergeCell ref="K374:R374"/>
    <mergeCell ref="S374:W374"/>
    <mergeCell ref="X374:AB374"/>
    <mergeCell ref="A375:E375"/>
    <mergeCell ref="F375:J375"/>
    <mergeCell ref="K375:R375"/>
    <mergeCell ref="S375:W375"/>
    <mergeCell ref="X375:AB375"/>
    <mergeCell ref="A376:W376"/>
    <mergeCell ref="X376:AB376"/>
    <mergeCell ref="A369:E369"/>
    <mergeCell ref="F369:J369"/>
    <mergeCell ref="K369:R369"/>
    <mergeCell ref="S369:W369"/>
    <mergeCell ref="X369:AB369"/>
    <mergeCell ref="A370:E370"/>
    <mergeCell ref="F370:J370"/>
    <mergeCell ref="K370:R370"/>
    <mergeCell ref="S370:W370"/>
    <mergeCell ref="X370:AB370"/>
    <mergeCell ref="A371:E371"/>
    <mergeCell ref="F371:J371"/>
    <mergeCell ref="K371:R371"/>
    <mergeCell ref="S371:W371"/>
    <mergeCell ref="X371:AB371"/>
    <mergeCell ref="A372:E372"/>
    <mergeCell ref="F372:J372"/>
    <mergeCell ref="K372:R372"/>
    <mergeCell ref="S372:W372"/>
    <mergeCell ref="X372:AB372"/>
    <mergeCell ref="S365:W365"/>
    <mergeCell ref="X365:AB365"/>
    <mergeCell ref="A366:E366"/>
    <mergeCell ref="F366:J366"/>
    <mergeCell ref="K366:R366"/>
    <mergeCell ref="S366:W366"/>
    <mergeCell ref="X366:AB366"/>
    <mergeCell ref="A367:E367"/>
    <mergeCell ref="F367:J367"/>
    <mergeCell ref="K367:R367"/>
    <mergeCell ref="S367:W367"/>
    <mergeCell ref="X367:AB367"/>
    <mergeCell ref="A368:E368"/>
    <mergeCell ref="F368:J368"/>
    <mergeCell ref="K368:R368"/>
    <mergeCell ref="S368:W368"/>
    <mergeCell ref="X368:AB368"/>
    <mergeCell ref="A365:E365"/>
    <mergeCell ref="F365:J365"/>
    <mergeCell ref="K365:R365"/>
    <mergeCell ref="X331:AB331"/>
    <mergeCell ref="A332:W332"/>
    <mergeCell ref="X332:AB332"/>
    <mergeCell ref="A333:W333"/>
    <mergeCell ref="X333:AB333"/>
    <mergeCell ref="A334:W334"/>
    <mergeCell ref="X334:AB334"/>
    <mergeCell ref="A335:W335"/>
    <mergeCell ref="X335:AB335"/>
    <mergeCell ref="A362:E363"/>
    <mergeCell ref="F362:J363"/>
    <mergeCell ref="K362:R363"/>
    <mergeCell ref="S362:W363"/>
    <mergeCell ref="X362:AB363"/>
    <mergeCell ref="A364:E364"/>
    <mergeCell ref="F364:J364"/>
    <mergeCell ref="K364:R364"/>
    <mergeCell ref="S364:W364"/>
    <mergeCell ref="X364:AB364"/>
    <mergeCell ref="S344:W344"/>
    <mergeCell ref="X344:AB344"/>
    <mergeCell ref="A345:E345"/>
    <mergeCell ref="F345:J345"/>
    <mergeCell ref="K345:R345"/>
    <mergeCell ref="S345:W345"/>
    <mergeCell ref="X345:AB345"/>
    <mergeCell ref="A346:E346"/>
    <mergeCell ref="F346:J346"/>
    <mergeCell ref="K346:R346"/>
    <mergeCell ref="S346:W346"/>
    <mergeCell ref="X346:AB346"/>
    <mergeCell ref="A347:E347"/>
    <mergeCell ref="X326:AB326"/>
    <mergeCell ref="A327:E327"/>
    <mergeCell ref="F327:J327"/>
    <mergeCell ref="K327:R327"/>
    <mergeCell ref="S327:W327"/>
    <mergeCell ref="X327:AB327"/>
    <mergeCell ref="A328:E328"/>
    <mergeCell ref="F328:J328"/>
    <mergeCell ref="K328:R328"/>
    <mergeCell ref="S328:W328"/>
    <mergeCell ref="X328:AB328"/>
    <mergeCell ref="A329:E329"/>
    <mergeCell ref="F329:J329"/>
    <mergeCell ref="K329:R329"/>
    <mergeCell ref="S329:W329"/>
    <mergeCell ref="X329:AB329"/>
    <mergeCell ref="A330:E330"/>
    <mergeCell ref="F330:J330"/>
    <mergeCell ref="K330:R330"/>
    <mergeCell ref="S330:W330"/>
    <mergeCell ref="X330:AB330"/>
    <mergeCell ref="A322:E322"/>
    <mergeCell ref="F322:J322"/>
    <mergeCell ref="K322:R322"/>
    <mergeCell ref="S322:W322"/>
    <mergeCell ref="X322:AB322"/>
    <mergeCell ref="A323:E323"/>
    <mergeCell ref="F323:J323"/>
    <mergeCell ref="K323:R323"/>
    <mergeCell ref="S323:W323"/>
    <mergeCell ref="X323:AB323"/>
    <mergeCell ref="A324:E324"/>
    <mergeCell ref="F324:J324"/>
    <mergeCell ref="K324:R324"/>
    <mergeCell ref="S324:W324"/>
    <mergeCell ref="X324:AB324"/>
    <mergeCell ref="A325:E325"/>
    <mergeCell ref="F325:J325"/>
    <mergeCell ref="K325:R325"/>
    <mergeCell ref="S325:W325"/>
    <mergeCell ref="X325:AB325"/>
    <mergeCell ref="A321:E321"/>
    <mergeCell ref="F321:J321"/>
    <mergeCell ref="K321:R321"/>
    <mergeCell ref="S321:W321"/>
    <mergeCell ref="X321:AB321"/>
    <mergeCell ref="B300:L300"/>
    <mergeCell ref="M300:X300"/>
    <mergeCell ref="B301:L301"/>
    <mergeCell ref="M301:X301"/>
    <mergeCell ref="B302:L302"/>
    <mergeCell ref="M302:X302"/>
    <mergeCell ref="B303:L303"/>
    <mergeCell ref="M303:X303"/>
    <mergeCell ref="B307:L307"/>
    <mergeCell ref="M307:X307"/>
    <mergeCell ref="B308:L308"/>
    <mergeCell ref="M308:X308"/>
    <mergeCell ref="M309:R309"/>
    <mergeCell ref="S309:X309"/>
    <mergeCell ref="M310:Q310"/>
    <mergeCell ref="R310:S310"/>
    <mergeCell ref="A305:AB305"/>
    <mergeCell ref="A315:AB315"/>
    <mergeCell ref="A281:W281"/>
    <mergeCell ref="X281:AB281"/>
    <mergeCell ref="A282:W282"/>
    <mergeCell ref="X282:AB282"/>
    <mergeCell ref="A283:W283"/>
    <mergeCell ref="X283:AB283"/>
    <mergeCell ref="A284:W284"/>
    <mergeCell ref="X284:AB284"/>
    <mergeCell ref="A317:B317"/>
    <mergeCell ref="A318:E319"/>
    <mergeCell ref="F318:J319"/>
    <mergeCell ref="K318:R319"/>
    <mergeCell ref="S318:W319"/>
    <mergeCell ref="X318:AB319"/>
    <mergeCell ref="A320:E320"/>
    <mergeCell ref="F320:J320"/>
    <mergeCell ref="K320:R320"/>
    <mergeCell ref="S320:W320"/>
    <mergeCell ref="X320:AB320"/>
    <mergeCell ref="A289:E289"/>
    <mergeCell ref="F289:AB289"/>
    <mergeCell ref="A290:E290"/>
    <mergeCell ref="F290:AB290"/>
    <mergeCell ref="A298:AB298"/>
    <mergeCell ref="A277:E277"/>
    <mergeCell ref="F277:J277"/>
    <mergeCell ref="K277:R277"/>
    <mergeCell ref="S277:W277"/>
    <mergeCell ref="X277:AB277"/>
    <mergeCell ref="A278:E278"/>
    <mergeCell ref="F278:J278"/>
    <mergeCell ref="K278:R278"/>
    <mergeCell ref="S278:W278"/>
    <mergeCell ref="X278:AB278"/>
    <mergeCell ref="A279:E279"/>
    <mergeCell ref="F279:J279"/>
    <mergeCell ref="K279:R279"/>
    <mergeCell ref="S279:W279"/>
    <mergeCell ref="X279:AB279"/>
    <mergeCell ref="A280:E280"/>
    <mergeCell ref="F280:J280"/>
    <mergeCell ref="K280:R280"/>
    <mergeCell ref="S280:W280"/>
    <mergeCell ref="X280:AB280"/>
    <mergeCell ref="A273:E273"/>
    <mergeCell ref="F273:J273"/>
    <mergeCell ref="K273:R273"/>
    <mergeCell ref="S273:W273"/>
    <mergeCell ref="X273:AB273"/>
    <mergeCell ref="A274:E274"/>
    <mergeCell ref="F274:J274"/>
    <mergeCell ref="K274:R274"/>
    <mergeCell ref="S274:W274"/>
    <mergeCell ref="X274:AB274"/>
    <mergeCell ref="A275:E275"/>
    <mergeCell ref="F275:J275"/>
    <mergeCell ref="K275:R275"/>
    <mergeCell ref="S275:W275"/>
    <mergeCell ref="X275:AB275"/>
    <mergeCell ref="A276:E276"/>
    <mergeCell ref="F276:J276"/>
    <mergeCell ref="K276:R276"/>
    <mergeCell ref="S276:W276"/>
    <mergeCell ref="X276:AB276"/>
    <mergeCell ref="A269:E269"/>
    <mergeCell ref="F269:J269"/>
    <mergeCell ref="K269:R269"/>
    <mergeCell ref="S269:W269"/>
    <mergeCell ref="X269:AB269"/>
    <mergeCell ref="A270:E270"/>
    <mergeCell ref="F270:J270"/>
    <mergeCell ref="K270:R270"/>
    <mergeCell ref="S270:W270"/>
    <mergeCell ref="X270:AB270"/>
    <mergeCell ref="A271:E271"/>
    <mergeCell ref="F271:J271"/>
    <mergeCell ref="K271:R271"/>
    <mergeCell ref="S271:W271"/>
    <mergeCell ref="X271:AB271"/>
    <mergeCell ref="A272:E272"/>
    <mergeCell ref="F272:J272"/>
    <mergeCell ref="K272:R272"/>
    <mergeCell ref="S272:W272"/>
    <mergeCell ref="X272:AB272"/>
    <mergeCell ref="A236:E236"/>
    <mergeCell ref="F236:J236"/>
    <mergeCell ref="K236:R236"/>
    <mergeCell ref="S236:W236"/>
    <mergeCell ref="X236:AB236"/>
    <mergeCell ref="A237:W237"/>
    <mergeCell ref="X237:AB237"/>
    <mergeCell ref="A238:W238"/>
    <mergeCell ref="X238:AB238"/>
    <mergeCell ref="A239:W239"/>
    <mergeCell ref="X239:AB239"/>
    <mergeCell ref="A240:W240"/>
    <mergeCell ref="X240:AB240"/>
    <mergeCell ref="A266:B266"/>
    <mergeCell ref="A267:E268"/>
    <mergeCell ref="F267:J268"/>
    <mergeCell ref="K267:R268"/>
    <mergeCell ref="S267:W268"/>
    <mergeCell ref="X267:AB268"/>
    <mergeCell ref="A251:E251"/>
    <mergeCell ref="F251:J251"/>
    <mergeCell ref="K251:R251"/>
    <mergeCell ref="S251:W251"/>
    <mergeCell ref="X251:AB251"/>
    <mergeCell ref="A252:E252"/>
    <mergeCell ref="F252:J252"/>
    <mergeCell ref="K252:R252"/>
    <mergeCell ref="S252:W252"/>
    <mergeCell ref="X252:AB252"/>
    <mergeCell ref="A253:E253"/>
    <mergeCell ref="F253:J253"/>
    <mergeCell ref="K253:R253"/>
    <mergeCell ref="A232:E232"/>
    <mergeCell ref="F232:J232"/>
    <mergeCell ref="K232:R232"/>
    <mergeCell ref="S232:W232"/>
    <mergeCell ref="X232:AB232"/>
    <mergeCell ref="A233:E233"/>
    <mergeCell ref="F233:J233"/>
    <mergeCell ref="K233:R233"/>
    <mergeCell ref="S233:W233"/>
    <mergeCell ref="X233:AB233"/>
    <mergeCell ref="A234:E234"/>
    <mergeCell ref="F234:J234"/>
    <mergeCell ref="K234:R234"/>
    <mergeCell ref="S234:W234"/>
    <mergeCell ref="X234:AB234"/>
    <mergeCell ref="A235:E235"/>
    <mergeCell ref="F235:J235"/>
    <mergeCell ref="K235:R235"/>
    <mergeCell ref="S235:W235"/>
    <mergeCell ref="X235:AB235"/>
    <mergeCell ref="B214:L214"/>
    <mergeCell ref="M214:R214"/>
    <mergeCell ref="S214:X214"/>
    <mergeCell ref="B215:L215"/>
    <mergeCell ref="M215:Q215"/>
    <mergeCell ref="R215:S215"/>
    <mergeCell ref="T215:X215"/>
    <mergeCell ref="A210:AB210"/>
    <mergeCell ref="X229:AB229"/>
    <mergeCell ref="A230:E230"/>
    <mergeCell ref="F230:J230"/>
    <mergeCell ref="K230:R230"/>
    <mergeCell ref="S230:W230"/>
    <mergeCell ref="X230:AB230"/>
    <mergeCell ref="A231:E231"/>
    <mergeCell ref="F231:J231"/>
    <mergeCell ref="K231:R231"/>
    <mergeCell ref="S231:W231"/>
    <mergeCell ref="X231:AB231"/>
    <mergeCell ref="K226:R226"/>
    <mergeCell ref="S226:W226"/>
    <mergeCell ref="X226:AB226"/>
    <mergeCell ref="A227:E227"/>
    <mergeCell ref="F227:J227"/>
    <mergeCell ref="K227:R227"/>
    <mergeCell ref="S227:W227"/>
    <mergeCell ref="X227:AB227"/>
    <mergeCell ref="S228:W228"/>
    <mergeCell ref="X228:AB228"/>
    <mergeCell ref="A220:AB220"/>
    <mergeCell ref="B201:L201"/>
    <mergeCell ref="B205:L205"/>
    <mergeCell ref="M205:X205"/>
    <mergeCell ref="A190:W190"/>
    <mergeCell ref="X190:AB190"/>
    <mergeCell ref="A198:AB198"/>
    <mergeCell ref="A203:AB203"/>
    <mergeCell ref="B206:L206"/>
    <mergeCell ref="M206:X206"/>
    <mergeCell ref="B207:L207"/>
    <mergeCell ref="M207:X207"/>
    <mergeCell ref="B208:L208"/>
    <mergeCell ref="M208:X208"/>
    <mergeCell ref="B212:L212"/>
    <mergeCell ref="M212:X212"/>
    <mergeCell ref="B213:L213"/>
    <mergeCell ref="M213:X213"/>
    <mergeCell ref="A194:E194"/>
    <mergeCell ref="F194:AB194"/>
    <mergeCell ref="A195:E195"/>
    <mergeCell ref="F195:AB195"/>
    <mergeCell ref="X184:AB184"/>
    <mergeCell ref="A185:E185"/>
    <mergeCell ref="F185:J185"/>
    <mergeCell ref="K185:R185"/>
    <mergeCell ref="S185:W185"/>
    <mergeCell ref="X185:AB185"/>
    <mergeCell ref="A186:W186"/>
    <mergeCell ref="X186:AB186"/>
    <mergeCell ref="A187:W187"/>
    <mergeCell ref="X187:AB187"/>
    <mergeCell ref="A188:W188"/>
    <mergeCell ref="X188:AB188"/>
    <mergeCell ref="A189:W189"/>
    <mergeCell ref="X189:AB189"/>
    <mergeCell ref="B200:L200"/>
    <mergeCell ref="M200:X200"/>
    <mergeCell ref="A179:E179"/>
    <mergeCell ref="F179:J179"/>
    <mergeCell ref="K179:R179"/>
    <mergeCell ref="S179:W179"/>
    <mergeCell ref="X179:AB179"/>
    <mergeCell ref="A180:E180"/>
    <mergeCell ref="F180:J180"/>
    <mergeCell ref="K180:R180"/>
    <mergeCell ref="S180:W180"/>
    <mergeCell ref="X180:AB180"/>
    <mergeCell ref="A181:E181"/>
    <mergeCell ref="F181:J181"/>
    <mergeCell ref="K181:R181"/>
    <mergeCell ref="S181:W181"/>
    <mergeCell ref="X181:AB181"/>
    <mergeCell ref="A182:E182"/>
    <mergeCell ref="F182:J182"/>
    <mergeCell ref="K182:R182"/>
    <mergeCell ref="S182:W182"/>
    <mergeCell ref="X182:AB182"/>
    <mergeCell ref="A175:E175"/>
    <mergeCell ref="F175:J175"/>
    <mergeCell ref="K175:R175"/>
    <mergeCell ref="S175:W175"/>
    <mergeCell ref="X175:AB175"/>
    <mergeCell ref="A176:E176"/>
    <mergeCell ref="F176:J176"/>
    <mergeCell ref="K176:R176"/>
    <mergeCell ref="S176:W176"/>
    <mergeCell ref="X176:AB176"/>
    <mergeCell ref="A177:E177"/>
    <mergeCell ref="F177:J177"/>
    <mergeCell ref="K177:R177"/>
    <mergeCell ref="S177:W177"/>
    <mergeCell ref="X177:AB177"/>
    <mergeCell ref="A178:E178"/>
    <mergeCell ref="F178:J178"/>
    <mergeCell ref="K178:R178"/>
    <mergeCell ref="S178:W178"/>
    <mergeCell ref="X178:AB178"/>
    <mergeCell ref="A142:W142"/>
    <mergeCell ref="X142:AB142"/>
    <mergeCell ref="A143:W143"/>
    <mergeCell ref="X143:AB143"/>
    <mergeCell ref="A144:W144"/>
    <mergeCell ref="X144:AB144"/>
    <mergeCell ref="A145:W145"/>
    <mergeCell ref="X145:AB145"/>
    <mergeCell ref="A171:B171"/>
    <mergeCell ref="A172:E173"/>
    <mergeCell ref="F172:J173"/>
    <mergeCell ref="K172:R173"/>
    <mergeCell ref="S172:W173"/>
    <mergeCell ref="X172:AB173"/>
    <mergeCell ref="A174:E174"/>
    <mergeCell ref="F174:J174"/>
    <mergeCell ref="K174:R174"/>
    <mergeCell ref="S174:W174"/>
    <mergeCell ref="X174:AB174"/>
    <mergeCell ref="A149:B149"/>
    <mergeCell ref="A150:E151"/>
    <mergeCell ref="F150:J151"/>
    <mergeCell ref="K150:R151"/>
    <mergeCell ref="S150:W151"/>
    <mergeCell ref="X150:AB151"/>
    <mergeCell ref="A152:E152"/>
    <mergeCell ref="F152:J152"/>
    <mergeCell ref="K152:R152"/>
    <mergeCell ref="S152:W152"/>
    <mergeCell ref="X152:AB152"/>
    <mergeCell ref="A153:E153"/>
    <mergeCell ref="F153:J153"/>
    <mergeCell ref="F139:J139"/>
    <mergeCell ref="K139:R139"/>
    <mergeCell ref="S139:W139"/>
    <mergeCell ref="X139:AB139"/>
    <mergeCell ref="A140:E140"/>
    <mergeCell ref="F140:J140"/>
    <mergeCell ref="K140:R140"/>
    <mergeCell ref="S140:W140"/>
    <mergeCell ref="X140:AB140"/>
    <mergeCell ref="A141:E141"/>
    <mergeCell ref="F141:J141"/>
    <mergeCell ref="K141:R141"/>
    <mergeCell ref="S141:W141"/>
    <mergeCell ref="X141:AB141"/>
    <mergeCell ref="A138:E138"/>
    <mergeCell ref="F138:J138"/>
    <mergeCell ref="K138:R138"/>
    <mergeCell ref="S138:W138"/>
    <mergeCell ref="M403:X403"/>
    <mergeCell ref="B402:L402"/>
    <mergeCell ref="A222:B222"/>
    <mergeCell ref="A223:E224"/>
    <mergeCell ref="F223:J224"/>
    <mergeCell ref="K223:R224"/>
    <mergeCell ref="S223:W224"/>
    <mergeCell ref="X223:AB224"/>
    <mergeCell ref="A225:E225"/>
    <mergeCell ref="F225:J225"/>
    <mergeCell ref="K225:R225"/>
    <mergeCell ref="S225:W225"/>
    <mergeCell ref="X225:AB225"/>
    <mergeCell ref="A226:E226"/>
    <mergeCell ref="F226:J226"/>
    <mergeCell ref="A133:E133"/>
    <mergeCell ref="F133:J133"/>
    <mergeCell ref="K133:R133"/>
    <mergeCell ref="S133:W133"/>
    <mergeCell ref="X133:AB133"/>
    <mergeCell ref="A134:E134"/>
    <mergeCell ref="F134:J134"/>
    <mergeCell ref="K134:R134"/>
    <mergeCell ref="S134:W134"/>
    <mergeCell ref="X134:AB134"/>
    <mergeCell ref="A135:E135"/>
    <mergeCell ref="F135:J135"/>
    <mergeCell ref="K135:R135"/>
    <mergeCell ref="S135:W135"/>
    <mergeCell ref="X138:AB138"/>
    <mergeCell ref="A139:E139"/>
    <mergeCell ref="K228:R228"/>
    <mergeCell ref="A130:E130"/>
    <mergeCell ref="F130:J130"/>
    <mergeCell ref="K130:R130"/>
    <mergeCell ref="S130:W130"/>
    <mergeCell ref="X130:AB130"/>
    <mergeCell ref="A131:E131"/>
    <mergeCell ref="F131:J131"/>
    <mergeCell ref="K131:R131"/>
    <mergeCell ref="A81:E81"/>
    <mergeCell ref="F81:J81"/>
    <mergeCell ref="K81:R81"/>
    <mergeCell ref="S81:W81"/>
    <mergeCell ref="X81:AB81"/>
    <mergeCell ref="A82:E82"/>
    <mergeCell ref="F82:J82"/>
    <mergeCell ref="K82:R82"/>
    <mergeCell ref="S82:W82"/>
    <mergeCell ref="X82:AB82"/>
    <mergeCell ref="A84:E84"/>
    <mergeCell ref="F84:J84"/>
    <mergeCell ref="K84:R84"/>
    <mergeCell ref="S84:W84"/>
    <mergeCell ref="X84:AB84"/>
    <mergeCell ref="A85:E85"/>
    <mergeCell ref="F85:J85"/>
    <mergeCell ref="K85:R85"/>
    <mergeCell ref="S85:W85"/>
    <mergeCell ref="A83:E83"/>
    <mergeCell ref="F83:J83"/>
    <mergeCell ref="B105:L105"/>
    <mergeCell ref="M120:Q120"/>
    <mergeCell ref="R120:S120"/>
    <mergeCell ref="X135:AB135"/>
    <mergeCell ref="A136:E136"/>
    <mergeCell ref="F136:J136"/>
    <mergeCell ref="K136:R136"/>
    <mergeCell ref="S136:W136"/>
    <mergeCell ref="X136:AB136"/>
    <mergeCell ref="A137:E137"/>
    <mergeCell ref="F137:J137"/>
    <mergeCell ref="K137:R137"/>
    <mergeCell ref="S137:W137"/>
    <mergeCell ref="X137:AB137"/>
    <mergeCell ref="A412:B412"/>
    <mergeCell ref="A229:E229"/>
    <mergeCell ref="F229:J229"/>
    <mergeCell ref="K229:R229"/>
    <mergeCell ref="S229:W229"/>
    <mergeCell ref="B110:L110"/>
    <mergeCell ref="M110:X110"/>
    <mergeCell ref="B117:L117"/>
    <mergeCell ref="M117:X117"/>
    <mergeCell ref="M119:R119"/>
    <mergeCell ref="S119:X119"/>
    <mergeCell ref="A127:B127"/>
    <mergeCell ref="A128:E129"/>
    <mergeCell ref="F128:J129"/>
    <mergeCell ref="K128:R129"/>
    <mergeCell ref="S128:W129"/>
    <mergeCell ref="X128:AB129"/>
    <mergeCell ref="A228:E228"/>
    <mergeCell ref="F228:J228"/>
    <mergeCell ref="B112:L112"/>
    <mergeCell ref="M112:X112"/>
    <mergeCell ref="T120:X120"/>
    <mergeCell ref="M25:Q25"/>
    <mergeCell ref="R25:S25"/>
    <mergeCell ref="T25:X25"/>
    <mergeCell ref="A47:W47"/>
    <mergeCell ref="A48:W48"/>
    <mergeCell ref="A49:W49"/>
    <mergeCell ref="A50:W50"/>
    <mergeCell ref="S131:W131"/>
    <mergeCell ref="X131:AB131"/>
    <mergeCell ref="A132:E132"/>
    <mergeCell ref="F132:J132"/>
    <mergeCell ref="K132:R132"/>
    <mergeCell ref="S132:W132"/>
    <mergeCell ref="X132:AB132"/>
    <mergeCell ref="K83:R83"/>
    <mergeCell ref="S83:W83"/>
    <mergeCell ref="X83:AB83"/>
    <mergeCell ref="M105:X105"/>
    <mergeCell ref="B106:L106"/>
    <mergeCell ref="A100:E100"/>
    <mergeCell ref="A99:E99"/>
    <mergeCell ref="F99:AB99"/>
    <mergeCell ref="F100:AB100"/>
    <mergeCell ref="B25:L25"/>
    <mergeCell ref="A41:E41"/>
    <mergeCell ref="F41:J41"/>
    <mergeCell ref="A42:E42"/>
    <mergeCell ref="B119:L119"/>
    <mergeCell ref="B120:L120"/>
    <mergeCell ref="B113:L113"/>
    <mergeCell ref="M113:X113"/>
    <mergeCell ref="B10:L10"/>
    <mergeCell ref="M10:X10"/>
    <mergeCell ref="S24:X24"/>
    <mergeCell ref="M24:R24"/>
    <mergeCell ref="B23:L23"/>
    <mergeCell ref="M23:X23"/>
    <mergeCell ref="B24:L24"/>
    <mergeCell ref="B17:L17"/>
    <mergeCell ref="M17:X17"/>
    <mergeCell ref="B18:L18"/>
    <mergeCell ref="M18:X18"/>
    <mergeCell ref="B22:L22"/>
    <mergeCell ref="M22:X22"/>
    <mergeCell ref="B11:L11"/>
    <mergeCell ref="B15:L15"/>
    <mergeCell ref="M15:X15"/>
    <mergeCell ref="B16:L16"/>
    <mergeCell ref="M16:X16"/>
    <mergeCell ref="A361:B361"/>
    <mergeCell ref="A183:E183"/>
    <mergeCell ref="F183:J183"/>
    <mergeCell ref="K183:R183"/>
    <mergeCell ref="S183:W183"/>
    <mergeCell ref="X183:AB183"/>
    <mergeCell ref="A184:E184"/>
    <mergeCell ref="F184:J184"/>
    <mergeCell ref="K184:R184"/>
    <mergeCell ref="S184:W184"/>
    <mergeCell ref="B309:L309"/>
    <mergeCell ref="A326:E326"/>
    <mergeCell ref="F326:J326"/>
    <mergeCell ref="K326:R326"/>
    <mergeCell ref="S326:W326"/>
    <mergeCell ref="A331:E331"/>
    <mergeCell ref="F331:J331"/>
    <mergeCell ref="K331:R331"/>
    <mergeCell ref="S331:W331"/>
    <mergeCell ref="B310:L310"/>
    <mergeCell ref="A339:B339"/>
    <mergeCell ref="A340:E341"/>
    <mergeCell ref="F340:J341"/>
    <mergeCell ref="K340:R341"/>
    <mergeCell ref="S340:W341"/>
    <mergeCell ref="X340:AB341"/>
    <mergeCell ref="A342:E342"/>
    <mergeCell ref="F342:J342"/>
    <mergeCell ref="K342:R342"/>
    <mergeCell ref="S342:W342"/>
    <mergeCell ref="X342:AB342"/>
    <mergeCell ref="A343:E343"/>
    <mergeCell ref="B118:L118"/>
    <mergeCell ref="M118:X118"/>
    <mergeCell ref="B111:L111"/>
    <mergeCell ref="M111:X111"/>
    <mergeCell ref="X33:AB34"/>
    <mergeCell ref="A35:E35"/>
    <mergeCell ref="F35:J35"/>
    <mergeCell ref="A36:E36"/>
    <mergeCell ref="F36:J36"/>
    <mergeCell ref="A37:E37"/>
    <mergeCell ref="F37:J37"/>
    <mergeCell ref="A38:E38"/>
    <mergeCell ref="F38:J38"/>
    <mergeCell ref="A39:E39"/>
    <mergeCell ref="F39:J39"/>
    <mergeCell ref="F518:J518"/>
    <mergeCell ref="K518:R518"/>
    <mergeCell ref="S518:W518"/>
    <mergeCell ref="S35:W35"/>
    <mergeCell ref="S36:W36"/>
    <mergeCell ref="S37:W37"/>
    <mergeCell ref="S38:W38"/>
    <mergeCell ref="S39:W39"/>
    <mergeCell ref="S40:W40"/>
    <mergeCell ref="S41:W41"/>
    <mergeCell ref="S42:W42"/>
    <mergeCell ref="S43:W43"/>
    <mergeCell ref="S44:W44"/>
    <mergeCell ref="S45:W45"/>
    <mergeCell ref="S46:W46"/>
    <mergeCell ref="F43:J43"/>
    <mergeCell ref="K35:R35"/>
    <mergeCell ref="A646:B646"/>
    <mergeCell ref="A649:E649"/>
    <mergeCell ref="F649:J649"/>
    <mergeCell ref="K649:R649"/>
    <mergeCell ref="X518:AB518"/>
    <mergeCell ref="A519:E519"/>
    <mergeCell ref="F519:J519"/>
    <mergeCell ref="K519:R519"/>
    <mergeCell ref="S519:W519"/>
    <mergeCell ref="X519:AB519"/>
    <mergeCell ref="A520:E520"/>
    <mergeCell ref="F520:J520"/>
    <mergeCell ref="K520:R520"/>
    <mergeCell ref="S520:W520"/>
    <mergeCell ref="X520:AB520"/>
    <mergeCell ref="A521:E521"/>
    <mergeCell ref="F521:J521"/>
    <mergeCell ref="K521:R521"/>
    <mergeCell ref="A632:E632"/>
    <mergeCell ref="F632:J632"/>
    <mergeCell ref="K632:R632"/>
    <mergeCell ref="S632:W632"/>
    <mergeCell ref="X632:AB632"/>
    <mergeCell ref="A633:E633"/>
    <mergeCell ref="F633:J633"/>
    <mergeCell ref="K633:R633"/>
    <mergeCell ref="S633:W633"/>
    <mergeCell ref="X633:AB633"/>
    <mergeCell ref="A634:E634"/>
    <mergeCell ref="F634:J634"/>
    <mergeCell ref="K634:R634"/>
    <mergeCell ref="S634:W634"/>
    <mergeCell ref="K36:R36"/>
    <mergeCell ref="K37:R37"/>
    <mergeCell ref="A33:E34"/>
    <mergeCell ref="F33:J34"/>
    <mergeCell ref="K33:R34"/>
    <mergeCell ref="S33:W34"/>
    <mergeCell ref="F42:J42"/>
    <mergeCell ref="A43:E43"/>
    <mergeCell ref="A44:E44"/>
    <mergeCell ref="F44:J44"/>
    <mergeCell ref="A45:E45"/>
    <mergeCell ref="F45:J45"/>
    <mergeCell ref="A46:E46"/>
    <mergeCell ref="X46:AB46"/>
    <mergeCell ref="X47:AB47"/>
    <mergeCell ref="X48:AB48"/>
    <mergeCell ref="X49:AB49"/>
    <mergeCell ref="A40:E40"/>
    <mergeCell ref="F40:J40"/>
    <mergeCell ref="X35:AB35"/>
    <mergeCell ref="X36:AB36"/>
    <mergeCell ref="X37:AB37"/>
    <mergeCell ref="X38:AB38"/>
    <mergeCell ref="X39:AB39"/>
    <mergeCell ref="X40:AB40"/>
    <mergeCell ref="X41:AB41"/>
    <mergeCell ref="X42:AB42"/>
    <mergeCell ref="X43:AB43"/>
    <mergeCell ref="X44:AB44"/>
    <mergeCell ref="X45:AB45"/>
    <mergeCell ref="X50:AB50"/>
    <mergeCell ref="K38:R38"/>
    <mergeCell ref="K39:R39"/>
    <mergeCell ref="K40:R40"/>
    <mergeCell ref="K41:R41"/>
    <mergeCell ref="K42:R42"/>
    <mergeCell ref="K43:R43"/>
    <mergeCell ref="K44:R44"/>
    <mergeCell ref="K45:R45"/>
    <mergeCell ref="K46:R46"/>
    <mergeCell ref="F46:J46"/>
    <mergeCell ref="K89:R89"/>
    <mergeCell ref="S89:W89"/>
    <mergeCell ref="X89:AB89"/>
    <mergeCell ref="A90:E90"/>
    <mergeCell ref="A32:B32"/>
    <mergeCell ref="A76:B76"/>
    <mergeCell ref="A77:E78"/>
    <mergeCell ref="F77:J78"/>
    <mergeCell ref="K77:R78"/>
    <mergeCell ref="S77:W78"/>
    <mergeCell ref="X77:AB78"/>
    <mergeCell ref="A79:E79"/>
    <mergeCell ref="F79:J79"/>
    <mergeCell ref="K79:R79"/>
    <mergeCell ref="S79:W79"/>
    <mergeCell ref="X79:AB79"/>
    <mergeCell ref="A80:E80"/>
    <mergeCell ref="F80:J80"/>
    <mergeCell ref="K80:R80"/>
    <mergeCell ref="S80:W80"/>
    <mergeCell ref="X80:AB80"/>
    <mergeCell ref="F90:J90"/>
    <mergeCell ref="K90:R90"/>
    <mergeCell ref="S90:W90"/>
    <mergeCell ref="X90:AB90"/>
    <mergeCell ref="X85:AB85"/>
    <mergeCell ref="A86:E86"/>
    <mergeCell ref="F86:J86"/>
    <mergeCell ref="K86:R86"/>
    <mergeCell ref="S86:W86"/>
    <mergeCell ref="X86:AB86"/>
    <mergeCell ref="A95:W95"/>
    <mergeCell ref="X95:AB95"/>
    <mergeCell ref="A91:W91"/>
    <mergeCell ref="X91:AB91"/>
    <mergeCell ref="A92:W92"/>
    <mergeCell ref="X92:AB92"/>
    <mergeCell ref="A93:W93"/>
    <mergeCell ref="X93:AB93"/>
    <mergeCell ref="A94:W94"/>
    <mergeCell ref="X94:AB94"/>
    <mergeCell ref="A87:E87"/>
    <mergeCell ref="F87:J87"/>
    <mergeCell ref="K87:R87"/>
    <mergeCell ref="S87:W87"/>
    <mergeCell ref="X87:AB87"/>
    <mergeCell ref="A88:E88"/>
    <mergeCell ref="F88:J88"/>
    <mergeCell ref="K88:R88"/>
    <mergeCell ref="S88:W88"/>
    <mergeCell ref="X88:AB88"/>
    <mergeCell ref="A89:E89"/>
    <mergeCell ref="F89:J89"/>
    <mergeCell ref="S910:W911"/>
    <mergeCell ref="X910:AB911"/>
    <mergeCell ref="A912:E912"/>
    <mergeCell ref="F912:J912"/>
    <mergeCell ref="K912:R912"/>
    <mergeCell ref="S912:W912"/>
    <mergeCell ref="X912:AB912"/>
    <mergeCell ref="A913:E913"/>
    <mergeCell ref="F913:J913"/>
    <mergeCell ref="K913:R913"/>
    <mergeCell ref="S913:W913"/>
    <mergeCell ref="X913:AB913"/>
    <mergeCell ref="A914:E914"/>
    <mergeCell ref="F914:J914"/>
    <mergeCell ref="K914:R914"/>
    <mergeCell ref="S914:W914"/>
    <mergeCell ref="X914:AB914"/>
    <mergeCell ref="A915:E915"/>
    <mergeCell ref="F915:J915"/>
    <mergeCell ref="K915:R915"/>
    <mergeCell ref="S915:W915"/>
    <mergeCell ref="X915:AB915"/>
    <mergeCell ref="A916:E916"/>
    <mergeCell ref="F916:J916"/>
    <mergeCell ref="K916:R916"/>
    <mergeCell ref="S916:W916"/>
    <mergeCell ref="X916:AB916"/>
    <mergeCell ref="A917:E917"/>
    <mergeCell ref="F917:J917"/>
    <mergeCell ref="K917:R917"/>
    <mergeCell ref="S917:W917"/>
    <mergeCell ref="X917:AB917"/>
    <mergeCell ref="A918:E918"/>
    <mergeCell ref="F918:J918"/>
    <mergeCell ref="K918:R918"/>
    <mergeCell ref="S918:W918"/>
    <mergeCell ref="X918:AB918"/>
    <mergeCell ref="A919:E919"/>
    <mergeCell ref="F919:J919"/>
    <mergeCell ref="K919:R919"/>
    <mergeCell ref="S919:W919"/>
    <mergeCell ref="X919:AB919"/>
    <mergeCell ref="A920:E920"/>
    <mergeCell ref="F920:J920"/>
    <mergeCell ref="K920:R920"/>
    <mergeCell ref="S920:W920"/>
    <mergeCell ref="X920:AB920"/>
    <mergeCell ref="A921:E921"/>
    <mergeCell ref="F921:J921"/>
    <mergeCell ref="K921:R921"/>
    <mergeCell ref="S921:W921"/>
    <mergeCell ref="X921:AB921"/>
    <mergeCell ref="A922:E922"/>
    <mergeCell ref="F922:J922"/>
    <mergeCell ref="K922:R922"/>
    <mergeCell ref="S922:W922"/>
    <mergeCell ref="X922:AB922"/>
    <mergeCell ref="A923:E923"/>
    <mergeCell ref="F923:J923"/>
    <mergeCell ref="K923:R923"/>
    <mergeCell ref="S923:W923"/>
    <mergeCell ref="X923:AB923"/>
    <mergeCell ref="A924:W924"/>
    <mergeCell ref="X924:AB924"/>
    <mergeCell ref="A925:W925"/>
    <mergeCell ref="X925:AB925"/>
    <mergeCell ref="A926:W926"/>
    <mergeCell ref="X926:AB926"/>
    <mergeCell ref="A927:W927"/>
    <mergeCell ref="X927:AB927"/>
    <mergeCell ref="A814:B814"/>
    <mergeCell ref="A815:E816"/>
    <mergeCell ref="F815:J816"/>
    <mergeCell ref="K815:R816"/>
    <mergeCell ref="S815:W816"/>
    <mergeCell ref="X815:AB816"/>
    <mergeCell ref="A817:E817"/>
    <mergeCell ref="F817:J817"/>
    <mergeCell ref="K817:R817"/>
    <mergeCell ref="S817:W817"/>
    <mergeCell ref="X817:AB817"/>
    <mergeCell ref="A818:E818"/>
    <mergeCell ref="F818:J818"/>
    <mergeCell ref="K818:R818"/>
    <mergeCell ref="S818:W818"/>
    <mergeCell ref="X818:AB818"/>
    <mergeCell ref="A819:E819"/>
    <mergeCell ref="F819:J819"/>
    <mergeCell ref="K819:R819"/>
    <mergeCell ref="F822:J822"/>
    <mergeCell ref="K822:R822"/>
    <mergeCell ref="S822:W822"/>
    <mergeCell ref="X822:AB822"/>
    <mergeCell ref="A823:E823"/>
    <mergeCell ref="F823:J823"/>
    <mergeCell ref="K823:R823"/>
    <mergeCell ref="S823:W823"/>
    <mergeCell ref="X823:AB823"/>
    <mergeCell ref="A824:E824"/>
    <mergeCell ref="F824:J824"/>
    <mergeCell ref="K824:R824"/>
    <mergeCell ref="S824:W824"/>
    <mergeCell ref="X824:AB824"/>
    <mergeCell ref="A825:E825"/>
    <mergeCell ref="F825:J825"/>
    <mergeCell ref="K825:R825"/>
    <mergeCell ref="S825:W825"/>
    <mergeCell ref="X825:AB825"/>
    <mergeCell ref="A826:E826"/>
    <mergeCell ref="F826:J826"/>
    <mergeCell ref="K826:R826"/>
    <mergeCell ref="S826:W826"/>
    <mergeCell ref="X826:AB826"/>
    <mergeCell ref="A827:E827"/>
    <mergeCell ref="F827:J827"/>
    <mergeCell ref="K827:R827"/>
    <mergeCell ref="S827:W827"/>
    <mergeCell ref="X827:AB827"/>
    <mergeCell ref="A828:E828"/>
    <mergeCell ref="F828:J828"/>
    <mergeCell ref="K828:R828"/>
    <mergeCell ref="S828:W828"/>
    <mergeCell ref="X828:AB828"/>
    <mergeCell ref="A829:W829"/>
    <mergeCell ref="X829:AB829"/>
    <mergeCell ref="A830:W830"/>
    <mergeCell ref="X830:AB830"/>
    <mergeCell ref="A831:W831"/>
    <mergeCell ref="X831:AB831"/>
    <mergeCell ref="A832:W832"/>
    <mergeCell ref="X832:AB832"/>
    <mergeCell ref="A719:B719"/>
    <mergeCell ref="A720:E721"/>
    <mergeCell ref="F720:J721"/>
    <mergeCell ref="K720:R721"/>
    <mergeCell ref="S720:W721"/>
    <mergeCell ref="X720:AB721"/>
    <mergeCell ref="A722:E722"/>
    <mergeCell ref="F722:J722"/>
    <mergeCell ref="K722:R722"/>
    <mergeCell ref="S722:W722"/>
    <mergeCell ref="X722:AB722"/>
    <mergeCell ref="A723:E723"/>
    <mergeCell ref="F723:J723"/>
    <mergeCell ref="K723:R723"/>
    <mergeCell ref="S723:W723"/>
    <mergeCell ref="X723:AB723"/>
    <mergeCell ref="A724:E724"/>
    <mergeCell ref="F724:J724"/>
    <mergeCell ref="K724:R724"/>
    <mergeCell ref="S724:W724"/>
    <mergeCell ref="X724:AB724"/>
    <mergeCell ref="A725:E725"/>
    <mergeCell ref="F725:J725"/>
    <mergeCell ref="K725:R725"/>
    <mergeCell ref="S725:W725"/>
    <mergeCell ref="X725:AB725"/>
    <mergeCell ref="A729:E729"/>
    <mergeCell ref="F729:J729"/>
    <mergeCell ref="K729:R729"/>
    <mergeCell ref="S729:W729"/>
    <mergeCell ref="X729:AB729"/>
    <mergeCell ref="A730:E730"/>
    <mergeCell ref="F730:J730"/>
    <mergeCell ref="K730:R730"/>
    <mergeCell ref="S730:W730"/>
    <mergeCell ref="X730:AB730"/>
    <mergeCell ref="A731:E731"/>
    <mergeCell ref="F731:J731"/>
    <mergeCell ref="K731:R731"/>
    <mergeCell ref="S731:W731"/>
    <mergeCell ref="X731:AB731"/>
    <mergeCell ref="A732:E732"/>
    <mergeCell ref="F732:J732"/>
    <mergeCell ref="K732:R732"/>
    <mergeCell ref="S732:W732"/>
    <mergeCell ref="X732:AB732"/>
    <mergeCell ref="A733:E733"/>
    <mergeCell ref="F733:J733"/>
    <mergeCell ref="K733:R733"/>
    <mergeCell ref="S733:W733"/>
    <mergeCell ref="X733:AB733"/>
    <mergeCell ref="A734:W734"/>
    <mergeCell ref="X734:AB734"/>
    <mergeCell ref="A735:W735"/>
    <mergeCell ref="X735:AB735"/>
    <mergeCell ref="A736:W736"/>
    <mergeCell ref="X736:AB736"/>
    <mergeCell ref="A737:W737"/>
    <mergeCell ref="X737:AB737"/>
    <mergeCell ref="A624:B624"/>
    <mergeCell ref="A625:E626"/>
    <mergeCell ref="F625:J626"/>
    <mergeCell ref="K625:R626"/>
    <mergeCell ref="S625:W626"/>
    <mergeCell ref="X625:AB626"/>
    <mergeCell ref="A627:E627"/>
    <mergeCell ref="F627:J627"/>
    <mergeCell ref="K627:R627"/>
    <mergeCell ref="S627:W627"/>
    <mergeCell ref="X627:AB627"/>
    <mergeCell ref="A628:E628"/>
    <mergeCell ref="F628:J628"/>
    <mergeCell ref="K628:R628"/>
    <mergeCell ref="S628:W628"/>
    <mergeCell ref="X628:AB628"/>
    <mergeCell ref="A629:E629"/>
    <mergeCell ref="F629:J629"/>
    <mergeCell ref="K629:R629"/>
    <mergeCell ref="X634:AB634"/>
    <mergeCell ref="A635:E635"/>
    <mergeCell ref="F635:J635"/>
    <mergeCell ref="K635:R635"/>
    <mergeCell ref="S635:W635"/>
    <mergeCell ref="X635:AB635"/>
    <mergeCell ref="A636:E636"/>
    <mergeCell ref="F636:J636"/>
    <mergeCell ref="K636:R636"/>
    <mergeCell ref="S636:W636"/>
    <mergeCell ref="X636:AB636"/>
    <mergeCell ref="A637:E637"/>
    <mergeCell ref="F637:J637"/>
    <mergeCell ref="K637:R637"/>
    <mergeCell ref="S637:W637"/>
    <mergeCell ref="X637:AB637"/>
    <mergeCell ref="A638:E638"/>
    <mergeCell ref="F638:J638"/>
    <mergeCell ref="K638:R638"/>
    <mergeCell ref="S638:W638"/>
    <mergeCell ref="X638:AB638"/>
    <mergeCell ref="A639:W639"/>
    <mergeCell ref="X639:AB639"/>
    <mergeCell ref="A640:W640"/>
    <mergeCell ref="X640:AB640"/>
    <mergeCell ref="A641:W641"/>
    <mergeCell ref="X641:AB641"/>
    <mergeCell ref="A642:W642"/>
    <mergeCell ref="X642:AB642"/>
    <mergeCell ref="A529:B529"/>
    <mergeCell ref="A530:E531"/>
    <mergeCell ref="F530:J531"/>
    <mergeCell ref="K530:R531"/>
    <mergeCell ref="S530:W531"/>
    <mergeCell ref="X530:AB531"/>
    <mergeCell ref="A532:E532"/>
    <mergeCell ref="F532:J532"/>
    <mergeCell ref="K532:R532"/>
    <mergeCell ref="S532:W532"/>
    <mergeCell ref="X532:AB532"/>
    <mergeCell ref="A533:E533"/>
    <mergeCell ref="F533:J533"/>
    <mergeCell ref="K533:R533"/>
    <mergeCell ref="S533:W533"/>
    <mergeCell ref="X533:AB533"/>
    <mergeCell ref="A534:E534"/>
    <mergeCell ref="F534:J534"/>
    <mergeCell ref="K534:R534"/>
    <mergeCell ref="S534:W534"/>
    <mergeCell ref="X534:AB534"/>
    <mergeCell ref="A535:E535"/>
    <mergeCell ref="F535:J535"/>
    <mergeCell ref="K535:R535"/>
    <mergeCell ref="S535:W535"/>
    <mergeCell ref="X535:AB535"/>
    <mergeCell ref="A536:E536"/>
    <mergeCell ref="F536:J536"/>
    <mergeCell ref="K536:R536"/>
    <mergeCell ref="S536:W536"/>
    <mergeCell ref="X536:AB536"/>
    <mergeCell ref="A537:E537"/>
    <mergeCell ref="F537:J537"/>
    <mergeCell ref="K537:R537"/>
    <mergeCell ref="S537:W537"/>
    <mergeCell ref="X537:AB537"/>
    <mergeCell ref="A538:E538"/>
    <mergeCell ref="F538:J538"/>
    <mergeCell ref="K538:R538"/>
    <mergeCell ref="S538:W538"/>
    <mergeCell ref="X538:AB538"/>
    <mergeCell ref="A539:E539"/>
    <mergeCell ref="F539:J539"/>
    <mergeCell ref="K539:R539"/>
    <mergeCell ref="S539:W539"/>
    <mergeCell ref="X539:AB539"/>
    <mergeCell ref="A540:E540"/>
    <mergeCell ref="F540:J540"/>
    <mergeCell ref="K540:R540"/>
    <mergeCell ref="S540:W540"/>
    <mergeCell ref="X540:AB540"/>
    <mergeCell ref="A541:E541"/>
    <mergeCell ref="F541:J541"/>
    <mergeCell ref="K541:R541"/>
    <mergeCell ref="S541:W541"/>
    <mergeCell ref="X541:AB541"/>
    <mergeCell ref="A542:E542"/>
    <mergeCell ref="F542:J542"/>
    <mergeCell ref="K542:R542"/>
    <mergeCell ref="S542:W542"/>
    <mergeCell ref="X542:AB542"/>
    <mergeCell ref="A543:E543"/>
    <mergeCell ref="F543:J543"/>
    <mergeCell ref="K543:R543"/>
    <mergeCell ref="S543:W543"/>
    <mergeCell ref="X543:AB543"/>
    <mergeCell ref="A544:W544"/>
    <mergeCell ref="X544:AB544"/>
    <mergeCell ref="A545:W545"/>
    <mergeCell ref="X545:AB545"/>
    <mergeCell ref="A546:W546"/>
    <mergeCell ref="X546:AB546"/>
    <mergeCell ref="A547:W547"/>
    <mergeCell ref="X547:AB547"/>
    <mergeCell ref="A434:B434"/>
    <mergeCell ref="A435:E436"/>
    <mergeCell ref="F435:J436"/>
    <mergeCell ref="K435:R436"/>
    <mergeCell ref="S435:W436"/>
    <mergeCell ref="X435:AB436"/>
    <mergeCell ref="A437:E437"/>
    <mergeCell ref="F437:J437"/>
    <mergeCell ref="K437:R437"/>
    <mergeCell ref="S437:W437"/>
    <mergeCell ref="X437:AB437"/>
    <mergeCell ref="A438:E438"/>
    <mergeCell ref="F438:J438"/>
    <mergeCell ref="K438:R438"/>
    <mergeCell ref="S438:W438"/>
    <mergeCell ref="X438:AB438"/>
    <mergeCell ref="A439:E439"/>
    <mergeCell ref="F439:J439"/>
    <mergeCell ref="K439:R439"/>
    <mergeCell ref="S439:W439"/>
    <mergeCell ref="X439:AB439"/>
    <mergeCell ref="A440:E440"/>
    <mergeCell ref="F440:J440"/>
    <mergeCell ref="K440:R440"/>
    <mergeCell ref="S440:W440"/>
    <mergeCell ref="X440:AB440"/>
    <mergeCell ref="A441:E441"/>
    <mergeCell ref="F441:J441"/>
    <mergeCell ref="K441:R441"/>
    <mergeCell ref="S441:W441"/>
    <mergeCell ref="X441:AB441"/>
    <mergeCell ref="A442:E442"/>
    <mergeCell ref="F442:J442"/>
    <mergeCell ref="K442:R442"/>
    <mergeCell ref="S442:W442"/>
    <mergeCell ref="X442:AB442"/>
    <mergeCell ref="A443:E443"/>
    <mergeCell ref="F443:J443"/>
    <mergeCell ref="K443:R443"/>
    <mergeCell ref="S443:W443"/>
    <mergeCell ref="X443:AB443"/>
    <mergeCell ref="A444:E444"/>
    <mergeCell ref="F444:J444"/>
    <mergeCell ref="K444:R444"/>
    <mergeCell ref="S444:W444"/>
    <mergeCell ref="X444:AB444"/>
    <mergeCell ref="A445:E445"/>
    <mergeCell ref="F445:J445"/>
    <mergeCell ref="K445:R445"/>
    <mergeCell ref="S445:W445"/>
    <mergeCell ref="X445:AB445"/>
    <mergeCell ref="A446:E446"/>
    <mergeCell ref="F446:J446"/>
    <mergeCell ref="K446:R446"/>
    <mergeCell ref="S446:W446"/>
    <mergeCell ref="X446:AB446"/>
    <mergeCell ref="A447:E447"/>
    <mergeCell ref="F447:J447"/>
    <mergeCell ref="K447:R447"/>
    <mergeCell ref="S447:W447"/>
    <mergeCell ref="X447:AB447"/>
    <mergeCell ref="A448:E448"/>
    <mergeCell ref="F448:J448"/>
    <mergeCell ref="K448:R448"/>
    <mergeCell ref="S448:W448"/>
    <mergeCell ref="X448:AB448"/>
    <mergeCell ref="A449:W449"/>
    <mergeCell ref="X449:AB449"/>
    <mergeCell ref="A450:W450"/>
    <mergeCell ref="X450:AB450"/>
    <mergeCell ref="A451:W451"/>
    <mergeCell ref="X451:AB451"/>
    <mergeCell ref="A452:W452"/>
    <mergeCell ref="X452:AB452"/>
    <mergeCell ref="F343:J343"/>
    <mergeCell ref="K343:R343"/>
    <mergeCell ref="S343:W343"/>
    <mergeCell ref="X343:AB343"/>
    <mergeCell ref="A344:E344"/>
    <mergeCell ref="F344:J344"/>
    <mergeCell ref="K344:R344"/>
    <mergeCell ref="F347:J347"/>
    <mergeCell ref="K347:R347"/>
    <mergeCell ref="S347:W347"/>
    <mergeCell ref="X347:AB347"/>
    <mergeCell ref="A348:E348"/>
    <mergeCell ref="F348:J348"/>
    <mergeCell ref="K348:R348"/>
    <mergeCell ref="S348:W348"/>
    <mergeCell ref="X348:AB348"/>
    <mergeCell ref="A349:E349"/>
    <mergeCell ref="F349:J349"/>
    <mergeCell ref="K349:R349"/>
    <mergeCell ref="S349:W349"/>
    <mergeCell ref="X349:AB349"/>
    <mergeCell ref="A350:E350"/>
    <mergeCell ref="F350:J350"/>
    <mergeCell ref="K350:R350"/>
    <mergeCell ref="S350:W350"/>
    <mergeCell ref="X350:AB350"/>
    <mergeCell ref="A351:E351"/>
    <mergeCell ref="F351:J351"/>
    <mergeCell ref="K351:R351"/>
    <mergeCell ref="S351:W351"/>
    <mergeCell ref="X351:AB351"/>
    <mergeCell ref="A352:E352"/>
    <mergeCell ref="F352:J352"/>
    <mergeCell ref="K352:R352"/>
    <mergeCell ref="S352:W352"/>
    <mergeCell ref="X352:AB352"/>
    <mergeCell ref="A353:E353"/>
    <mergeCell ref="F353:J353"/>
    <mergeCell ref="K353:R353"/>
    <mergeCell ref="S353:W353"/>
    <mergeCell ref="X353:AB353"/>
    <mergeCell ref="A354:W354"/>
    <mergeCell ref="X354:AB354"/>
    <mergeCell ref="A355:W355"/>
    <mergeCell ref="X355:AB355"/>
    <mergeCell ref="A356:W356"/>
    <mergeCell ref="X356:AB356"/>
    <mergeCell ref="A357:W357"/>
    <mergeCell ref="X357:AB357"/>
    <mergeCell ref="A244:B244"/>
    <mergeCell ref="A245:E246"/>
    <mergeCell ref="F245:J246"/>
    <mergeCell ref="K245:R246"/>
    <mergeCell ref="S245:W246"/>
    <mergeCell ref="X245:AB246"/>
    <mergeCell ref="A247:E247"/>
    <mergeCell ref="F247:J247"/>
    <mergeCell ref="K247:R247"/>
    <mergeCell ref="S247:W247"/>
    <mergeCell ref="X247:AB247"/>
    <mergeCell ref="A248:E248"/>
    <mergeCell ref="F248:J248"/>
    <mergeCell ref="K248:R248"/>
    <mergeCell ref="S248:W248"/>
    <mergeCell ref="X248:AB248"/>
    <mergeCell ref="A249:E249"/>
    <mergeCell ref="F249:J249"/>
    <mergeCell ref="K249:R249"/>
    <mergeCell ref="S249:W249"/>
    <mergeCell ref="X249:AB249"/>
    <mergeCell ref="A250:E250"/>
    <mergeCell ref="F250:J250"/>
    <mergeCell ref="K250:R250"/>
    <mergeCell ref="S250:W250"/>
    <mergeCell ref="X250:AB250"/>
    <mergeCell ref="S253:W253"/>
    <mergeCell ref="X253:AB253"/>
    <mergeCell ref="A254:E254"/>
    <mergeCell ref="F254:J254"/>
    <mergeCell ref="K254:R254"/>
    <mergeCell ref="S254:W254"/>
    <mergeCell ref="X254:AB254"/>
    <mergeCell ref="A255:E255"/>
    <mergeCell ref="F255:J255"/>
    <mergeCell ref="K255:R255"/>
    <mergeCell ref="S255:W255"/>
    <mergeCell ref="X255:AB255"/>
    <mergeCell ref="A256:E256"/>
    <mergeCell ref="F256:J256"/>
    <mergeCell ref="K256:R256"/>
    <mergeCell ref="S256:W256"/>
    <mergeCell ref="X256:AB256"/>
    <mergeCell ref="A257:E257"/>
    <mergeCell ref="F257:J257"/>
    <mergeCell ref="K257:R257"/>
    <mergeCell ref="S257:W257"/>
    <mergeCell ref="X257:AB257"/>
    <mergeCell ref="A258:E258"/>
    <mergeCell ref="F258:J258"/>
    <mergeCell ref="K258:R258"/>
    <mergeCell ref="S258:W258"/>
    <mergeCell ref="X258:AB258"/>
    <mergeCell ref="A259:W259"/>
    <mergeCell ref="X259:AB259"/>
    <mergeCell ref="A260:W260"/>
    <mergeCell ref="X260:AB260"/>
    <mergeCell ref="A261:W261"/>
    <mergeCell ref="X261:AB261"/>
    <mergeCell ref="A262:W262"/>
    <mergeCell ref="X262:AB262"/>
    <mergeCell ref="S153:W153"/>
    <mergeCell ref="X153:AB153"/>
    <mergeCell ref="A154:E154"/>
    <mergeCell ref="F154:J154"/>
    <mergeCell ref="K154:R154"/>
    <mergeCell ref="S154:W154"/>
    <mergeCell ref="X154:AB154"/>
    <mergeCell ref="A155:E155"/>
    <mergeCell ref="F155:J155"/>
    <mergeCell ref="K155:R155"/>
    <mergeCell ref="S155:W155"/>
    <mergeCell ref="X155:AB155"/>
    <mergeCell ref="A156:E156"/>
    <mergeCell ref="F156:J156"/>
    <mergeCell ref="K156:R156"/>
    <mergeCell ref="S156:W156"/>
    <mergeCell ref="X156:AB156"/>
    <mergeCell ref="A60:E60"/>
    <mergeCell ref="F60:J60"/>
    <mergeCell ref="K60:R60"/>
    <mergeCell ref="S60:W60"/>
    <mergeCell ref="X60:AB60"/>
    <mergeCell ref="A161:E161"/>
    <mergeCell ref="F161:J161"/>
    <mergeCell ref="K161:R161"/>
    <mergeCell ref="S161:W161"/>
    <mergeCell ref="X161:AB161"/>
    <mergeCell ref="A162:E162"/>
    <mergeCell ref="F162:J162"/>
    <mergeCell ref="K162:R162"/>
    <mergeCell ref="S162:W162"/>
    <mergeCell ref="X162:AB162"/>
    <mergeCell ref="A163:E163"/>
    <mergeCell ref="F163:J163"/>
    <mergeCell ref="K163:R163"/>
    <mergeCell ref="S163:W163"/>
    <mergeCell ref="X163:AB163"/>
    <mergeCell ref="A157:E157"/>
    <mergeCell ref="F157:J157"/>
    <mergeCell ref="K157:R157"/>
    <mergeCell ref="S157:W157"/>
    <mergeCell ref="X157:AB157"/>
    <mergeCell ref="A158:E158"/>
    <mergeCell ref="F158:J158"/>
    <mergeCell ref="K158:R158"/>
    <mergeCell ref="S158:W158"/>
    <mergeCell ref="X158:AB158"/>
    <mergeCell ref="A159:E159"/>
    <mergeCell ref="F159:J159"/>
    <mergeCell ref="A54:B54"/>
    <mergeCell ref="A55:E56"/>
    <mergeCell ref="F55:J56"/>
    <mergeCell ref="K55:R56"/>
    <mergeCell ref="S55:W56"/>
    <mergeCell ref="X55:AB56"/>
    <mergeCell ref="A57:E57"/>
    <mergeCell ref="F57:J57"/>
    <mergeCell ref="K57:R57"/>
    <mergeCell ref="S57:W57"/>
    <mergeCell ref="X57:AB57"/>
    <mergeCell ref="A58:E58"/>
    <mergeCell ref="F58:J58"/>
    <mergeCell ref="K58:R58"/>
    <mergeCell ref="S58:W58"/>
    <mergeCell ref="X58:AB58"/>
    <mergeCell ref="A59:E59"/>
    <mergeCell ref="F59:J59"/>
    <mergeCell ref="K59:R59"/>
    <mergeCell ref="S59:W59"/>
    <mergeCell ref="X59:AB59"/>
    <mergeCell ref="A61:E61"/>
    <mergeCell ref="F61:J61"/>
    <mergeCell ref="K61:R61"/>
    <mergeCell ref="S61:W61"/>
    <mergeCell ref="X61:AB61"/>
    <mergeCell ref="A62:E62"/>
    <mergeCell ref="F62:J62"/>
    <mergeCell ref="K62:R62"/>
    <mergeCell ref="S62:W62"/>
    <mergeCell ref="X62:AB62"/>
    <mergeCell ref="A63:E63"/>
    <mergeCell ref="F63:J63"/>
    <mergeCell ref="K63:R63"/>
    <mergeCell ref="S63:W63"/>
    <mergeCell ref="X63:AB63"/>
    <mergeCell ref="A64:E64"/>
    <mergeCell ref="F64:J64"/>
    <mergeCell ref="K64:R64"/>
    <mergeCell ref="S64:W64"/>
    <mergeCell ref="X64:AB64"/>
    <mergeCell ref="A65:E65"/>
    <mergeCell ref="F65:J65"/>
    <mergeCell ref="K65:R65"/>
    <mergeCell ref="S65:W65"/>
    <mergeCell ref="X65:AB65"/>
    <mergeCell ref="A66:E66"/>
    <mergeCell ref="F66:J66"/>
    <mergeCell ref="K66:R66"/>
    <mergeCell ref="S66:W66"/>
    <mergeCell ref="X66:AB66"/>
    <mergeCell ref="A67:E67"/>
    <mergeCell ref="F67:J67"/>
    <mergeCell ref="K67:R67"/>
    <mergeCell ref="S67:W67"/>
    <mergeCell ref="X67:AB67"/>
    <mergeCell ref="A68:E68"/>
    <mergeCell ref="F68:J68"/>
    <mergeCell ref="K68:R68"/>
    <mergeCell ref="S68:W68"/>
    <mergeCell ref="X68:AB68"/>
    <mergeCell ref="A69:W69"/>
    <mergeCell ref="X69:AB69"/>
    <mergeCell ref="A70:W70"/>
    <mergeCell ref="X70:AB70"/>
    <mergeCell ref="A71:W71"/>
    <mergeCell ref="X71:AB71"/>
    <mergeCell ref="A72:W72"/>
    <mergeCell ref="X72:AB72"/>
    <mergeCell ref="A958:AB958"/>
    <mergeCell ref="B960:L960"/>
    <mergeCell ref="M960:X960"/>
    <mergeCell ref="B961:L961"/>
    <mergeCell ref="A963:AB963"/>
    <mergeCell ref="B965:L965"/>
    <mergeCell ref="M965:X965"/>
    <mergeCell ref="A165:W165"/>
    <mergeCell ref="X165:AB165"/>
    <mergeCell ref="A166:W166"/>
    <mergeCell ref="X166:AB166"/>
    <mergeCell ref="A167:W167"/>
    <mergeCell ref="X167:AB167"/>
    <mergeCell ref="A164:W164"/>
    <mergeCell ref="X164:AB164"/>
    <mergeCell ref="K159:R159"/>
    <mergeCell ref="S159:W159"/>
    <mergeCell ref="X159:AB159"/>
    <mergeCell ref="A160:E160"/>
    <mergeCell ref="F160:J160"/>
    <mergeCell ref="K160:R160"/>
    <mergeCell ref="S160:W160"/>
    <mergeCell ref="X160:AB160"/>
    <mergeCell ref="K153:R153"/>
    <mergeCell ref="B966:L966"/>
    <mergeCell ref="M966:X966"/>
    <mergeCell ref="B967:L967"/>
    <mergeCell ref="M967:X967"/>
    <mergeCell ref="B968:L968"/>
    <mergeCell ref="M968:X968"/>
    <mergeCell ref="A970:AB970"/>
    <mergeCell ref="B972:L972"/>
    <mergeCell ref="M972:X972"/>
    <mergeCell ref="B973:L973"/>
    <mergeCell ref="M973:X973"/>
    <mergeCell ref="B974:L974"/>
    <mergeCell ref="M974:R974"/>
    <mergeCell ref="S974:X974"/>
    <mergeCell ref="B975:L975"/>
    <mergeCell ref="M975:Q975"/>
    <mergeCell ref="R975:S975"/>
    <mergeCell ref="T975:X975"/>
    <mergeCell ref="A980:AB980"/>
    <mergeCell ref="A982:B982"/>
    <mergeCell ref="A983:E984"/>
    <mergeCell ref="F983:J984"/>
    <mergeCell ref="K983:R984"/>
    <mergeCell ref="S983:W984"/>
    <mergeCell ref="X983:AB984"/>
    <mergeCell ref="A985:E985"/>
    <mergeCell ref="F985:J985"/>
    <mergeCell ref="K985:R985"/>
    <mergeCell ref="S985:W985"/>
    <mergeCell ref="X985:AB985"/>
    <mergeCell ref="A986:E986"/>
    <mergeCell ref="F986:J986"/>
    <mergeCell ref="K986:R986"/>
    <mergeCell ref="S986:W986"/>
    <mergeCell ref="X986:AB986"/>
    <mergeCell ref="A987:E987"/>
    <mergeCell ref="F987:J987"/>
    <mergeCell ref="K987:R987"/>
    <mergeCell ref="S987:W987"/>
    <mergeCell ref="X987:AB987"/>
    <mergeCell ref="A988:E988"/>
    <mergeCell ref="F988:J988"/>
    <mergeCell ref="K988:R988"/>
    <mergeCell ref="S988:W988"/>
    <mergeCell ref="X988:AB988"/>
    <mergeCell ref="A989:E989"/>
    <mergeCell ref="F989:J989"/>
    <mergeCell ref="K989:R989"/>
    <mergeCell ref="S989:W989"/>
    <mergeCell ref="X989:AB989"/>
    <mergeCell ref="A990:E990"/>
    <mergeCell ref="F990:J990"/>
    <mergeCell ref="K990:R990"/>
    <mergeCell ref="S990:W990"/>
    <mergeCell ref="X990:AB990"/>
    <mergeCell ref="A991:E991"/>
    <mergeCell ref="F991:J991"/>
    <mergeCell ref="K991:R991"/>
    <mergeCell ref="S991:W991"/>
    <mergeCell ref="X991:AB991"/>
    <mergeCell ref="A992:E992"/>
    <mergeCell ref="F992:J992"/>
    <mergeCell ref="K992:R992"/>
    <mergeCell ref="S992:W992"/>
    <mergeCell ref="X992:AB992"/>
    <mergeCell ref="A993:E993"/>
    <mergeCell ref="F993:J993"/>
    <mergeCell ref="K993:R993"/>
    <mergeCell ref="S993:W993"/>
    <mergeCell ref="X993:AB993"/>
    <mergeCell ref="A994:E994"/>
    <mergeCell ref="F994:J994"/>
    <mergeCell ref="K994:R994"/>
    <mergeCell ref="S994:W994"/>
    <mergeCell ref="X994:AB994"/>
    <mergeCell ref="A995:E995"/>
    <mergeCell ref="F995:J995"/>
    <mergeCell ref="K995:R995"/>
    <mergeCell ref="S995:W995"/>
    <mergeCell ref="X995:AB995"/>
    <mergeCell ref="A996:E996"/>
    <mergeCell ref="F996:J996"/>
    <mergeCell ref="K996:R996"/>
    <mergeCell ref="S996:W996"/>
    <mergeCell ref="X996:AB996"/>
    <mergeCell ref="A997:W997"/>
    <mergeCell ref="X997:AB997"/>
    <mergeCell ref="A998:W998"/>
    <mergeCell ref="X998:AB998"/>
    <mergeCell ref="A999:W999"/>
    <mergeCell ref="X999:AB999"/>
    <mergeCell ref="A1000:W1000"/>
    <mergeCell ref="X1000:AB1000"/>
    <mergeCell ref="A1004:B1004"/>
    <mergeCell ref="A1005:E1006"/>
    <mergeCell ref="F1005:J1006"/>
    <mergeCell ref="K1005:R1006"/>
    <mergeCell ref="S1005:W1006"/>
    <mergeCell ref="X1005:AB1006"/>
    <mergeCell ref="A1007:E1007"/>
    <mergeCell ref="F1007:J1007"/>
    <mergeCell ref="K1007:R1007"/>
    <mergeCell ref="S1007:W1007"/>
    <mergeCell ref="X1007:AB1007"/>
    <mergeCell ref="A1008:E1008"/>
    <mergeCell ref="F1008:J1008"/>
    <mergeCell ref="K1008:R1008"/>
    <mergeCell ref="S1008:W1008"/>
    <mergeCell ref="X1008:AB1008"/>
    <mergeCell ref="A1009:E1009"/>
    <mergeCell ref="F1009:J1009"/>
    <mergeCell ref="K1009:R1009"/>
    <mergeCell ref="S1009:W1009"/>
    <mergeCell ref="X1009:AB1009"/>
    <mergeCell ref="A1010:E1010"/>
    <mergeCell ref="F1010:J1010"/>
    <mergeCell ref="K1010:R1010"/>
    <mergeCell ref="S1010:W1010"/>
    <mergeCell ref="X1010:AB1010"/>
    <mergeCell ref="A1011:E1011"/>
    <mergeCell ref="F1011:J1011"/>
    <mergeCell ref="K1011:R1011"/>
    <mergeCell ref="S1011:W1011"/>
    <mergeCell ref="X1011:AB1011"/>
    <mergeCell ref="A1012:E1012"/>
    <mergeCell ref="F1012:J1012"/>
    <mergeCell ref="K1012:R1012"/>
    <mergeCell ref="S1012:W1012"/>
    <mergeCell ref="X1012:AB1012"/>
    <mergeCell ref="A1013:E1013"/>
    <mergeCell ref="F1013:J1013"/>
    <mergeCell ref="K1013:R1013"/>
    <mergeCell ref="S1013:W1013"/>
    <mergeCell ref="X1013:AB1013"/>
    <mergeCell ref="A1014:E1014"/>
    <mergeCell ref="F1014:J1014"/>
    <mergeCell ref="K1014:R1014"/>
    <mergeCell ref="S1014:W1014"/>
    <mergeCell ref="X1014:AB1014"/>
    <mergeCell ref="A1015:E1015"/>
    <mergeCell ref="F1015:J1015"/>
    <mergeCell ref="K1015:R1015"/>
    <mergeCell ref="S1015:W1015"/>
    <mergeCell ref="X1015:AB1015"/>
    <mergeCell ref="A1016:E1016"/>
    <mergeCell ref="F1016:J1016"/>
    <mergeCell ref="K1016:R1016"/>
    <mergeCell ref="S1016:W1016"/>
    <mergeCell ref="X1016:AB1016"/>
    <mergeCell ref="A1017:E1017"/>
    <mergeCell ref="F1017:J1017"/>
    <mergeCell ref="K1017:R1017"/>
    <mergeCell ref="S1017:W1017"/>
    <mergeCell ref="X1017:AB1017"/>
    <mergeCell ref="A1018:E1018"/>
    <mergeCell ref="F1018:J1018"/>
    <mergeCell ref="K1018:R1018"/>
    <mergeCell ref="S1018:W1018"/>
    <mergeCell ref="X1018:AB1018"/>
    <mergeCell ref="A1019:W1019"/>
    <mergeCell ref="X1019:AB1019"/>
    <mergeCell ref="A1020:W1020"/>
    <mergeCell ref="X1020:AB1020"/>
    <mergeCell ref="A1021:W1021"/>
    <mergeCell ref="X1021:AB1021"/>
    <mergeCell ref="A1022:W1022"/>
    <mergeCell ref="X1022:AB1022"/>
    <mergeCell ref="A1026:B1026"/>
    <mergeCell ref="A1027:E1028"/>
    <mergeCell ref="F1027:J1028"/>
    <mergeCell ref="K1027:R1028"/>
    <mergeCell ref="S1027:W1028"/>
    <mergeCell ref="X1027:AB1028"/>
    <mergeCell ref="A1029:E1029"/>
    <mergeCell ref="F1029:J1029"/>
    <mergeCell ref="K1029:R1029"/>
    <mergeCell ref="S1029:W1029"/>
    <mergeCell ref="X1029:AB1029"/>
    <mergeCell ref="A1030:E1030"/>
    <mergeCell ref="F1030:J1030"/>
    <mergeCell ref="K1030:R1030"/>
    <mergeCell ref="S1030:W1030"/>
    <mergeCell ref="X1030:AB1030"/>
    <mergeCell ref="A1031:E1031"/>
    <mergeCell ref="F1031:J1031"/>
    <mergeCell ref="K1031:R1031"/>
    <mergeCell ref="S1031:W1031"/>
    <mergeCell ref="X1031:AB1031"/>
    <mergeCell ref="A1032:E1032"/>
    <mergeCell ref="F1032:J1032"/>
    <mergeCell ref="K1032:R1032"/>
    <mergeCell ref="S1032:W1032"/>
    <mergeCell ref="X1032:AB1032"/>
    <mergeCell ref="A1033:E1033"/>
    <mergeCell ref="F1033:J1033"/>
    <mergeCell ref="K1033:R1033"/>
    <mergeCell ref="S1033:W1033"/>
    <mergeCell ref="X1033:AB1033"/>
    <mergeCell ref="A1034:E1034"/>
    <mergeCell ref="F1034:J1034"/>
    <mergeCell ref="K1034:R1034"/>
    <mergeCell ref="S1034:W1034"/>
    <mergeCell ref="X1034:AB1034"/>
    <mergeCell ref="A1035:E1035"/>
    <mergeCell ref="F1035:J1035"/>
    <mergeCell ref="K1035:R1035"/>
    <mergeCell ref="S1035:W1035"/>
    <mergeCell ref="X1035:AB1035"/>
    <mergeCell ref="A1036:E1036"/>
    <mergeCell ref="F1036:J1036"/>
    <mergeCell ref="K1036:R1036"/>
    <mergeCell ref="S1036:W1036"/>
    <mergeCell ref="X1036:AB1036"/>
    <mergeCell ref="A1037:E1037"/>
    <mergeCell ref="F1037:J1037"/>
    <mergeCell ref="K1037:R1037"/>
    <mergeCell ref="S1037:W1037"/>
    <mergeCell ref="X1037:AB1037"/>
    <mergeCell ref="A1038:E1038"/>
    <mergeCell ref="F1038:J1038"/>
    <mergeCell ref="K1038:R1038"/>
    <mergeCell ref="S1038:W1038"/>
    <mergeCell ref="X1038:AB1038"/>
    <mergeCell ref="A1039:E1039"/>
    <mergeCell ref="F1039:J1039"/>
    <mergeCell ref="K1039:R1039"/>
    <mergeCell ref="S1039:W1039"/>
    <mergeCell ref="X1039:AB1039"/>
    <mergeCell ref="A1040:E1040"/>
    <mergeCell ref="F1040:J1040"/>
    <mergeCell ref="K1040:R1040"/>
    <mergeCell ref="S1040:W1040"/>
    <mergeCell ref="X1040:AB1040"/>
    <mergeCell ref="A1041:W1041"/>
    <mergeCell ref="X1041:AB1041"/>
    <mergeCell ref="A1042:W1042"/>
    <mergeCell ref="X1042:AB1042"/>
    <mergeCell ref="A1043:W1043"/>
    <mergeCell ref="X1043:AB1043"/>
    <mergeCell ref="A1044:W1044"/>
    <mergeCell ref="X1044:AB1044"/>
    <mergeCell ref="A1045:W1045"/>
    <mergeCell ref="X1045:AB1045"/>
    <mergeCell ref="A1053:AB1053"/>
    <mergeCell ref="B1055:L1055"/>
    <mergeCell ref="M1055:X1055"/>
    <mergeCell ref="B1056:L1056"/>
    <mergeCell ref="A1058:AB1058"/>
    <mergeCell ref="A1050:E1050"/>
    <mergeCell ref="F1050:AB1050"/>
    <mergeCell ref="B1060:L1060"/>
    <mergeCell ref="M1060:X1060"/>
    <mergeCell ref="B1061:L1061"/>
    <mergeCell ref="M1061:X1061"/>
    <mergeCell ref="B1062:L1062"/>
    <mergeCell ref="M1062:X1062"/>
    <mergeCell ref="B1063:L1063"/>
    <mergeCell ref="M1063:X1063"/>
    <mergeCell ref="A1065:AB1065"/>
    <mergeCell ref="B1067:L1067"/>
    <mergeCell ref="M1067:X1067"/>
    <mergeCell ref="B1068:L1068"/>
    <mergeCell ref="M1068:X1068"/>
    <mergeCell ref="B1069:L1069"/>
    <mergeCell ref="M1069:R1069"/>
    <mergeCell ref="S1069:X1069"/>
    <mergeCell ref="B1070:L1070"/>
    <mergeCell ref="M1070:Q1070"/>
    <mergeCell ref="R1070:S1070"/>
    <mergeCell ref="T1070:X1070"/>
    <mergeCell ref="A1075:AB1075"/>
    <mergeCell ref="A1077:B1077"/>
    <mergeCell ref="A1078:E1079"/>
    <mergeCell ref="F1078:J1079"/>
    <mergeCell ref="K1078:R1079"/>
    <mergeCell ref="S1078:W1079"/>
    <mergeCell ref="X1078:AB1079"/>
    <mergeCell ref="A1080:E1080"/>
    <mergeCell ref="F1080:J1080"/>
    <mergeCell ref="K1080:R1080"/>
    <mergeCell ref="S1080:W1080"/>
    <mergeCell ref="X1080:AB1080"/>
    <mergeCell ref="A1081:E1081"/>
    <mergeCell ref="F1081:J1081"/>
    <mergeCell ref="K1081:R1081"/>
    <mergeCell ref="S1081:W1081"/>
    <mergeCell ref="X1081:AB1081"/>
    <mergeCell ref="A1082:E1082"/>
    <mergeCell ref="F1082:J1082"/>
    <mergeCell ref="K1082:R1082"/>
    <mergeCell ref="S1082:W1082"/>
    <mergeCell ref="X1082:AB1082"/>
    <mergeCell ref="A1083:E1083"/>
    <mergeCell ref="F1083:J1083"/>
    <mergeCell ref="K1083:R1083"/>
    <mergeCell ref="S1083:W1083"/>
    <mergeCell ref="X1083:AB1083"/>
    <mergeCell ref="A1084:E1084"/>
    <mergeCell ref="F1084:J1084"/>
    <mergeCell ref="K1084:R1084"/>
    <mergeCell ref="S1084:W1084"/>
    <mergeCell ref="X1084:AB1084"/>
    <mergeCell ref="A1085:E1085"/>
    <mergeCell ref="F1085:J1085"/>
    <mergeCell ref="K1085:R1085"/>
    <mergeCell ref="S1085:W1085"/>
    <mergeCell ref="X1085:AB1085"/>
    <mergeCell ref="A1086:E1086"/>
    <mergeCell ref="F1086:J1086"/>
    <mergeCell ref="K1086:R1086"/>
    <mergeCell ref="S1086:W1086"/>
    <mergeCell ref="X1086:AB1086"/>
    <mergeCell ref="A1087:E1087"/>
    <mergeCell ref="F1087:J1087"/>
    <mergeCell ref="K1087:R1087"/>
    <mergeCell ref="S1087:W1087"/>
    <mergeCell ref="X1087:AB1087"/>
    <mergeCell ref="A1088:E1088"/>
    <mergeCell ref="F1088:J1088"/>
    <mergeCell ref="K1088:R1088"/>
    <mergeCell ref="S1088:W1088"/>
    <mergeCell ref="X1088:AB1088"/>
    <mergeCell ref="A1089:E1089"/>
    <mergeCell ref="F1089:J1089"/>
    <mergeCell ref="K1089:R1089"/>
    <mergeCell ref="S1089:W1089"/>
    <mergeCell ref="X1089:AB1089"/>
    <mergeCell ref="A1090:E1090"/>
    <mergeCell ref="F1090:J1090"/>
    <mergeCell ref="K1090:R1090"/>
    <mergeCell ref="S1090:W1090"/>
    <mergeCell ref="X1090:AB1090"/>
    <mergeCell ref="A1091:E1091"/>
    <mergeCell ref="F1091:J1091"/>
    <mergeCell ref="K1091:R1091"/>
    <mergeCell ref="S1091:W1091"/>
    <mergeCell ref="X1091:AB1091"/>
    <mergeCell ref="A1092:W1092"/>
    <mergeCell ref="X1092:AB1092"/>
    <mergeCell ref="A1093:W1093"/>
    <mergeCell ref="X1093:AB1093"/>
    <mergeCell ref="A1094:W1094"/>
    <mergeCell ref="X1094:AB1094"/>
    <mergeCell ref="A1095:W1095"/>
    <mergeCell ref="X1095:AB1095"/>
    <mergeCell ref="A1099:B1099"/>
    <mergeCell ref="A1100:E1101"/>
    <mergeCell ref="F1100:J1101"/>
    <mergeCell ref="K1100:R1101"/>
    <mergeCell ref="S1100:W1101"/>
    <mergeCell ref="X1100:AB1101"/>
    <mergeCell ref="A1102:E1102"/>
    <mergeCell ref="F1102:J1102"/>
    <mergeCell ref="K1102:R1102"/>
    <mergeCell ref="S1102:W1102"/>
    <mergeCell ref="X1102:AB1102"/>
    <mergeCell ref="A1103:E1103"/>
    <mergeCell ref="F1103:J1103"/>
    <mergeCell ref="K1103:R1103"/>
    <mergeCell ref="S1103:W1103"/>
    <mergeCell ref="X1103:AB1103"/>
    <mergeCell ref="A1104:E1104"/>
    <mergeCell ref="F1104:J1104"/>
    <mergeCell ref="K1104:R1104"/>
    <mergeCell ref="S1104:W1104"/>
    <mergeCell ref="X1104:AB1104"/>
    <mergeCell ref="A1105:E1105"/>
    <mergeCell ref="F1105:J1105"/>
    <mergeCell ref="K1105:R1105"/>
    <mergeCell ref="S1105:W1105"/>
    <mergeCell ref="X1105:AB1105"/>
    <mergeCell ref="A1106:E1106"/>
    <mergeCell ref="F1106:J1106"/>
    <mergeCell ref="K1106:R1106"/>
    <mergeCell ref="S1106:W1106"/>
    <mergeCell ref="X1106:AB1106"/>
    <mergeCell ref="A1107:E1107"/>
    <mergeCell ref="F1107:J1107"/>
    <mergeCell ref="K1107:R1107"/>
    <mergeCell ref="S1107:W1107"/>
    <mergeCell ref="X1107:AB1107"/>
    <mergeCell ref="A1108:E1108"/>
    <mergeCell ref="F1108:J1108"/>
    <mergeCell ref="K1108:R1108"/>
    <mergeCell ref="S1108:W1108"/>
    <mergeCell ref="X1108:AB1108"/>
    <mergeCell ref="A1109:E1109"/>
    <mergeCell ref="F1109:J1109"/>
    <mergeCell ref="K1109:R1109"/>
    <mergeCell ref="S1109:W1109"/>
    <mergeCell ref="X1109:AB1109"/>
    <mergeCell ref="A1110:E1110"/>
    <mergeCell ref="F1110:J1110"/>
    <mergeCell ref="K1110:R1110"/>
    <mergeCell ref="S1110:W1110"/>
    <mergeCell ref="X1110:AB1110"/>
    <mergeCell ref="A1111:E1111"/>
    <mergeCell ref="F1111:J1111"/>
    <mergeCell ref="K1111:R1111"/>
    <mergeCell ref="S1111:W1111"/>
    <mergeCell ref="X1111:AB1111"/>
    <mergeCell ref="A1112:E1112"/>
    <mergeCell ref="F1112:J1112"/>
    <mergeCell ref="K1112:R1112"/>
    <mergeCell ref="S1112:W1112"/>
    <mergeCell ref="X1112:AB1112"/>
    <mergeCell ref="A1113:E1113"/>
    <mergeCell ref="F1113:J1113"/>
    <mergeCell ref="K1113:R1113"/>
    <mergeCell ref="S1113:W1113"/>
    <mergeCell ref="X1113:AB1113"/>
    <mergeCell ref="A1114:W1114"/>
    <mergeCell ref="X1114:AB1114"/>
    <mergeCell ref="A1115:W1115"/>
    <mergeCell ref="X1115:AB1115"/>
    <mergeCell ref="A1116:W1116"/>
    <mergeCell ref="X1116:AB1116"/>
    <mergeCell ref="A1117:W1117"/>
    <mergeCell ref="X1117:AB1117"/>
    <mergeCell ref="A1121:B1121"/>
    <mergeCell ref="A1122:E1123"/>
    <mergeCell ref="F1122:J1123"/>
    <mergeCell ref="K1122:R1123"/>
    <mergeCell ref="S1122:W1123"/>
    <mergeCell ref="X1122:AB1123"/>
    <mergeCell ref="A1124:E1124"/>
    <mergeCell ref="F1124:J1124"/>
    <mergeCell ref="K1124:R1124"/>
    <mergeCell ref="S1124:W1124"/>
    <mergeCell ref="X1124:AB1124"/>
    <mergeCell ref="A1125:E1125"/>
    <mergeCell ref="F1125:J1125"/>
    <mergeCell ref="K1125:R1125"/>
    <mergeCell ref="S1125:W1125"/>
    <mergeCell ref="X1125:AB1125"/>
    <mergeCell ref="A1126:E1126"/>
    <mergeCell ref="F1126:J1126"/>
    <mergeCell ref="K1126:R1126"/>
    <mergeCell ref="S1126:W1126"/>
    <mergeCell ref="X1126:AB1126"/>
    <mergeCell ref="A1127:E1127"/>
    <mergeCell ref="F1127:J1127"/>
    <mergeCell ref="K1127:R1127"/>
    <mergeCell ref="S1127:W1127"/>
    <mergeCell ref="X1127:AB1127"/>
    <mergeCell ref="A1128:E1128"/>
    <mergeCell ref="F1128:J1128"/>
    <mergeCell ref="K1128:R1128"/>
    <mergeCell ref="S1128:W1128"/>
    <mergeCell ref="X1128:AB1128"/>
    <mergeCell ref="A1129:E1129"/>
    <mergeCell ref="F1129:J1129"/>
    <mergeCell ref="K1129:R1129"/>
    <mergeCell ref="S1129:W1129"/>
    <mergeCell ref="X1129:AB1129"/>
    <mergeCell ref="A1130:E1130"/>
    <mergeCell ref="F1130:J1130"/>
    <mergeCell ref="K1130:R1130"/>
    <mergeCell ref="S1130:W1130"/>
    <mergeCell ref="X1130:AB1130"/>
    <mergeCell ref="A1131:E1131"/>
    <mergeCell ref="F1131:J1131"/>
    <mergeCell ref="K1131:R1131"/>
    <mergeCell ref="S1131:W1131"/>
    <mergeCell ref="X1131:AB1131"/>
    <mergeCell ref="A1132:E1132"/>
    <mergeCell ref="F1132:J1132"/>
    <mergeCell ref="K1132:R1132"/>
    <mergeCell ref="S1132:W1132"/>
    <mergeCell ref="X1132:AB1132"/>
    <mergeCell ref="A1133:E1133"/>
    <mergeCell ref="F1133:J1133"/>
    <mergeCell ref="K1133:R1133"/>
    <mergeCell ref="S1133:W1133"/>
    <mergeCell ref="X1133:AB1133"/>
    <mergeCell ref="A1134:E1134"/>
    <mergeCell ref="F1134:J1134"/>
    <mergeCell ref="K1134:R1134"/>
    <mergeCell ref="S1134:W1134"/>
    <mergeCell ref="X1134:AB1134"/>
    <mergeCell ref="A1135:E1135"/>
    <mergeCell ref="F1135:J1135"/>
    <mergeCell ref="K1135:R1135"/>
    <mergeCell ref="S1135:W1135"/>
    <mergeCell ref="X1135:AB1135"/>
    <mergeCell ref="A1136:W1136"/>
    <mergeCell ref="X1136:AB1136"/>
    <mergeCell ref="A1137:W1137"/>
    <mergeCell ref="X1137:AB1137"/>
    <mergeCell ref="A1138:W1138"/>
    <mergeCell ref="X1138:AB1138"/>
    <mergeCell ref="A1139:W1139"/>
    <mergeCell ref="X1139:AB1139"/>
    <mergeCell ref="A1140:W1140"/>
    <mergeCell ref="X1140:AB1140"/>
    <mergeCell ref="A1148:AB1148"/>
    <mergeCell ref="B1150:L1150"/>
    <mergeCell ref="M1150:X1150"/>
    <mergeCell ref="B1151:L1151"/>
    <mergeCell ref="A1153:AB1153"/>
    <mergeCell ref="A1144:E1144"/>
    <mergeCell ref="F1144:AB1144"/>
    <mergeCell ref="A1145:E1145"/>
    <mergeCell ref="F1145:AB1145"/>
    <mergeCell ref="B1155:L1155"/>
    <mergeCell ref="M1155:X1155"/>
    <mergeCell ref="B1156:L1156"/>
    <mergeCell ref="M1156:X1156"/>
    <mergeCell ref="B1157:L1157"/>
    <mergeCell ref="M1157:X1157"/>
    <mergeCell ref="B1158:L1158"/>
    <mergeCell ref="M1158:X1158"/>
    <mergeCell ref="A1160:AB1160"/>
    <mergeCell ref="B1162:L1162"/>
    <mergeCell ref="M1162:X1162"/>
    <mergeCell ref="B1163:L1163"/>
    <mergeCell ref="M1163:X1163"/>
    <mergeCell ref="B1164:L1164"/>
    <mergeCell ref="M1164:R1164"/>
    <mergeCell ref="S1164:X1164"/>
    <mergeCell ref="B1165:L1165"/>
    <mergeCell ref="M1165:Q1165"/>
    <mergeCell ref="R1165:S1165"/>
    <mergeCell ref="T1165:X1165"/>
    <mergeCell ref="A1170:AB1170"/>
    <mergeCell ref="A1172:B1172"/>
    <mergeCell ref="A1173:E1174"/>
    <mergeCell ref="F1173:J1174"/>
    <mergeCell ref="K1173:R1174"/>
    <mergeCell ref="S1173:W1174"/>
    <mergeCell ref="X1173:AB1174"/>
    <mergeCell ref="A1175:E1175"/>
    <mergeCell ref="F1175:J1175"/>
    <mergeCell ref="K1175:R1175"/>
    <mergeCell ref="S1175:W1175"/>
    <mergeCell ref="X1175:AB1175"/>
    <mergeCell ref="A1176:E1176"/>
    <mergeCell ref="F1176:J1176"/>
    <mergeCell ref="K1176:R1176"/>
    <mergeCell ref="S1176:W1176"/>
    <mergeCell ref="X1176:AB1176"/>
    <mergeCell ref="A1177:E1177"/>
    <mergeCell ref="F1177:J1177"/>
    <mergeCell ref="K1177:R1177"/>
    <mergeCell ref="S1177:W1177"/>
    <mergeCell ref="X1177:AB1177"/>
    <mergeCell ref="A1178:E1178"/>
    <mergeCell ref="F1178:J1178"/>
    <mergeCell ref="K1178:R1178"/>
    <mergeCell ref="S1178:W1178"/>
    <mergeCell ref="X1178:AB1178"/>
    <mergeCell ref="A1179:E1179"/>
    <mergeCell ref="F1179:J1179"/>
    <mergeCell ref="K1179:R1179"/>
    <mergeCell ref="S1179:W1179"/>
    <mergeCell ref="X1179:AB1179"/>
    <mergeCell ref="A1180:E1180"/>
    <mergeCell ref="F1180:J1180"/>
    <mergeCell ref="K1180:R1180"/>
    <mergeCell ref="S1180:W1180"/>
    <mergeCell ref="X1180:AB1180"/>
    <mergeCell ref="A1181:E1181"/>
    <mergeCell ref="F1181:J1181"/>
    <mergeCell ref="K1181:R1181"/>
    <mergeCell ref="S1181:W1181"/>
    <mergeCell ref="X1181:AB1181"/>
    <mergeCell ref="A1182:E1182"/>
    <mergeCell ref="F1182:J1182"/>
    <mergeCell ref="K1182:R1182"/>
    <mergeCell ref="S1182:W1182"/>
    <mergeCell ref="X1182:AB1182"/>
    <mergeCell ref="A1183:E1183"/>
    <mergeCell ref="F1183:J1183"/>
    <mergeCell ref="K1183:R1183"/>
    <mergeCell ref="S1183:W1183"/>
    <mergeCell ref="X1183:AB1183"/>
    <mergeCell ref="A1184:E1184"/>
    <mergeCell ref="F1184:J1184"/>
    <mergeCell ref="K1184:R1184"/>
    <mergeCell ref="S1184:W1184"/>
    <mergeCell ref="X1184:AB1184"/>
    <mergeCell ref="A1185:E1185"/>
    <mergeCell ref="F1185:J1185"/>
    <mergeCell ref="K1185:R1185"/>
    <mergeCell ref="S1185:W1185"/>
    <mergeCell ref="X1185:AB1185"/>
    <mergeCell ref="A1186:E1186"/>
    <mergeCell ref="F1186:J1186"/>
    <mergeCell ref="K1186:R1186"/>
    <mergeCell ref="S1186:W1186"/>
    <mergeCell ref="X1186:AB1186"/>
    <mergeCell ref="A1187:W1187"/>
    <mergeCell ref="X1187:AB1187"/>
    <mergeCell ref="A1188:W1188"/>
    <mergeCell ref="X1188:AB1188"/>
    <mergeCell ref="A1189:W1189"/>
    <mergeCell ref="X1189:AB1189"/>
    <mergeCell ref="A1190:W1190"/>
    <mergeCell ref="X1190:AB1190"/>
    <mergeCell ref="A1194:B1194"/>
    <mergeCell ref="A1195:E1196"/>
    <mergeCell ref="F1195:J1196"/>
    <mergeCell ref="K1195:R1196"/>
    <mergeCell ref="S1195:W1196"/>
    <mergeCell ref="X1195:AB1196"/>
    <mergeCell ref="A1197:E1197"/>
    <mergeCell ref="F1197:J1197"/>
    <mergeCell ref="K1197:R1197"/>
    <mergeCell ref="S1197:W1197"/>
    <mergeCell ref="X1197:AB1197"/>
    <mergeCell ref="A1198:E1198"/>
    <mergeCell ref="F1198:J1198"/>
    <mergeCell ref="K1198:R1198"/>
    <mergeCell ref="S1198:W1198"/>
    <mergeCell ref="X1198:AB1198"/>
    <mergeCell ref="A1199:E1199"/>
    <mergeCell ref="F1199:J1199"/>
    <mergeCell ref="K1199:R1199"/>
    <mergeCell ref="S1199:W1199"/>
    <mergeCell ref="X1199:AB1199"/>
    <mergeCell ref="A1200:E1200"/>
    <mergeCell ref="F1200:J1200"/>
    <mergeCell ref="K1200:R1200"/>
    <mergeCell ref="S1200:W1200"/>
    <mergeCell ref="X1200:AB1200"/>
    <mergeCell ref="A1201:E1201"/>
    <mergeCell ref="F1201:J1201"/>
    <mergeCell ref="K1201:R1201"/>
    <mergeCell ref="S1201:W1201"/>
    <mergeCell ref="X1201:AB1201"/>
    <mergeCell ref="A1202:E1202"/>
    <mergeCell ref="F1202:J1202"/>
    <mergeCell ref="K1202:R1202"/>
    <mergeCell ref="S1202:W1202"/>
    <mergeCell ref="X1202:AB1202"/>
    <mergeCell ref="A1203:E1203"/>
    <mergeCell ref="F1203:J1203"/>
    <mergeCell ref="K1203:R1203"/>
    <mergeCell ref="S1203:W1203"/>
    <mergeCell ref="X1203:AB1203"/>
    <mergeCell ref="A1204:E1204"/>
    <mergeCell ref="F1204:J1204"/>
    <mergeCell ref="K1204:R1204"/>
    <mergeCell ref="S1204:W1204"/>
    <mergeCell ref="X1204:AB1204"/>
    <mergeCell ref="A1205:E1205"/>
    <mergeCell ref="F1205:J1205"/>
    <mergeCell ref="K1205:R1205"/>
    <mergeCell ref="S1205:W1205"/>
    <mergeCell ref="X1205:AB1205"/>
    <mergeCell ref="A1206:E1206"/>
    <mergeCell ref="F1206:J1206"/>
    <mergeCell ref="K1206:R1206"/>
    <mergeCell ref="S1206:W1206"/>
    <mergeCell ref="X1206:AB1206"/>
    <mergeCell ref="A1207:E1207"/>
    <mergeCell ref="F1207:J1207"/>
    <mergeCell ref="K1207:R1207"/>
    <mergeCell ref="S1207:W1207"/>
    <mergeCell ref="X1207:AB1207"/>
    <mergeCell ref="A1208:E1208"/>
    <mergeCell ref="F1208:J1208"/>
    <mergeCell ref="K1208:R1208"/>
    <mergeCell ref="S1208:W1208"/>
    <mergeCell ref="X1208:AB1208"/>
    <mergeCell ref="A1209:W1209"/>
    <mergeCell ref="X1209:AB1209"/>
    <mergeCell ref="A1210:W1210"/>
    <mergeCell ref="X1210:AB1210"/>
    <mergeCell ref="A1211:W1211"/>
    <mergeCell ref="X1211:AB1211"/>
    <mergeCell ref="A1212:W1212"/>
    <mergeCell ref="X1212:AB1212"/>
    <mergeCell ref="A1216:B1216"/>
    <mergeCell ref="A1217:E1218"/>
    <mergeCell ref="F1217:J1218"/>
    <mergeCell ref="K1217:R1218"/>
    <mergeCell ref="S1217:W1218"/>
    <mergeCell ref="X1217:AB1218"/>
    <mergeCell ref="A1219:E1219"/>
    <mergeCell ref="F1219:J1219"/>
    <mergeCell ref="K1219:R1219"/>
    <mergeCell ref="S1219:W1219"/>
    <mergeCell ref="X1219:AB1219"/>
    <mergeCell ref="A1220:E1220"/>
    <mergeCell ref="F1220:J1220"/>
    <mergeCell ref="K1220:R1220"/>
    <mergeCell ref="S1220:W1220"/>
    <mergeCell ref="X1220:AB1220"/>
    <mergeCell ref="A1221:E1221"/>
    <mergeCell ref="F1221:J1221"/>
    <mergeCell ref="K1221:R1221"/>
    <mergeCell ref="S1221:W1221"/>
    <mergeCell ref="X1221:AB1221"/>
    <mergeCell ref="A1222:E1222"/>
    <mergeCell ref="F1222:J1222"/>
    <mergeCell ref="K1222:R1222"/>
    <mergeCell ref="S1222:W1222"/>
    <mergeCell ref="X1222:AB1222"/>
    <mergeCell ref="A1223:E1223"/>
    <mergeCell ref="F1223:J1223"/>
    <mergeCell ref="K1223:R1223"/>
    <mergeCell ref="S1223:W1223"/>
    <mergeCell ref="X1223:AB1223"/>
    <mergeCell ref="A1224:E1224"/>
    <mergeCell ref="F1224:J1224"/>
    <mergeCell ref="K1224:R1224"/>
    <mergeCell ref="S1224:W1224"/>
    <mergeCell ref="X1224:AB1224"/>
    <mergeCell ref="A1225:E1225"/>
    <mergeCell ref="F1225:J1225"/>
    <mergeCell ref="K1225:R1225"/>
    <mergeCell ref="S1225:W1225"/>
    <mergeCell ref="X1225:AB1225"/>
    <mergeCell ref="A1226:E1226"/>
    <mergeCell ref="F1226:J1226"/>
    <mergeCell ref="K1226:R1226"/>
    <mergeCell ref="S1226:W1226"/>
    <mergeCell ref="X1226:AB1226"/>
    <mergeCell ref="A1227:E1227"/>
    <mergeCell ref="F1227:J1227"/>
    <mergeCell ref="K1227:R1227"/>
    <mergeCell ref="S1227:W1227"/>
    <mergeCell ref="X1227:AB1227"/>
    <mergeCell ref="A1228:E1228"/>
    <mergeCell ref="F1228:J1228"/>
    <mergeCell ref="K1228:R1228"/>
    <mergeCell ref="S1228:W1228"/>
    <mergeCell ref="X1228:AB1228"/>
    <mergeCell ref="A1229:E1229"/>
    <mergeCell ref="F1229:J1229"/>
    <mergeCell ref="K1229:R1229"/>
    <mergeCell ref="S1229:W1229"/>
    <mergeCell ref="X1229:AB1229"/>
    <mergeCell ref="A1230:E1230"/>
    <mergeCell ref="F1230:J1230"/>
    <mergeCell ref="K1230:R1230"/>
    <mergeCell ref="S1230:W1230"/>
    <mergeCell ref="X1230:AB1230"/>
    <mergeCell ref="A1231:W1231"/>
    <mergeCell ref="X1231:AB1231"/>
    <mergeCell ref="A1232:W1232"/>
    <mergeCell ref="X1232:AB1232"/>
    <mergeCell ref="A1233:W1233"/>
    <mergeCell ref="X1233:AB1233"/>
    <mergeCell ref="A1234:W1234"/>
    <mergeCell ref="X1234:AB1234"/>
    <mergeCell ref="A1235:W1235"/>
    <mergeCell ref="X1235:AB1235"/>
    <mergeCell ref="A1243:AB1243"/>
    <mergeCell ref="B1245:L1245"/>
    <mergeCell ref="M1245:X1245"/>
    <mergeCell ref="B1246:L1246"/>
    <mergeCell ref="A1248:AB1248"/>
    <mergeCell ref="A1239:E1239"/>
    <mergeCell ref="F1239:AB1239"/>
    <mergeCell ref="A1240:E1240"/>
    <mergeCell ref="F1240:AB1240"/>
    <mergeCell ref="B1250:L1250"/>
    <mergeCell ref="M1250:X1250"/>
    <mergeCell ref="B1251:L1251"/>
    <mergeCell ref="M1251:X1251"/>
    <mergeCell ref="B1252:L1252"/>
    <mergeCell ref="M1252:X1252"/>
    <mergeCell ref="B1253:L1253"/>
    <mergeCell ref="M1253:X1253"/>
    <mergeCell ref="A1255:AB1255"/>
    <mergeCell ref="B1257:L1257"/>
    <mergeCell ref="M1257:X1257"/>
    <mergeCell ref="B1258:L1258"/>
    <mergeCell ref="M1258:X1258"/>
    <mergeCell ref="B1259:L1259"/>
    <mergeCell ref="M1259:R1259"/>
    <mergeCell ref="S1259:X1259"/>
    <mergeCell ref="B1260:L1260"/>
    <mergeCell ref="M1260:Q1260"/>
    <mergeCell ref="R1260:S1260"/>
    <mergeCell ref="T1260:X1260"/>
    <mergeCell ref="A1265:AB1265"/>
    <mergeCell ref="A1267:B1267"/>
    <mergeCell ref="A1268:E1269"/>
    <mergeCell ref="F1268:J1269"/>
    <mergeCell ref="K1268:R1269"/>
    <mergeCell ref="S1268:W1269"/>
    <mergeCell ref="X1268:AB1269"/>
    <mergeCell ref="A1270:E1270"/>
    <mergeCell ref="F1270:J1270"/>
    <mergeCell ref="K1270:R1270"/>
    <mergeCell ref="S1270:W1270"/>
    <mergeCell ref="X1270:AB1270"/>
    <mergeCell ref="A1271:E1271"/>
    <mergeCell ref="F1271:J1271"/>
    <mergeCell ref="K1271:R1271"/>
    <mergeCell ref="S1271:W1271"/>
    <mergeCell ref="X1271:AB1271"/>
    <mergeCell ref="A1272:E1272"/>
    <mergeCell ref="F1272:J1272"/>
    <mergeCell ref="K1272:R1272"/>
    <mergeCell ref="S1272:W1272"/>
    <mergeCell ref="X1272:AB1272"/>
    <mergeCell ref="A1273:E1273"/>
    <mergeCell ref="F1273:J1273"/>
    <mergeCell ref="K1273:R1273"/>
    <mergeCell ref="S1273:W1273"/>
    <mergeCell ref="X1273:AB1273"/>
    <mergeCell ref="A1274:E1274"/>
    <mergeCell ref="F1274:J1274"/>
    <mergeCell ref="K1274:R1274"/>
    <mergeCell ref="S1274:W1274"/>
    <mergeCell ref="X1274:AB1274"/>
    <mergeCell ref="A1275:E1275"/>
    <mergeCell ref="F1275:J1275"/>
    <mergeCell ref="K1275:R1275"/>
    <mergeCell ref="S1275:W1275"/>
    <mergeCell ref="X1275:AB1275"/>
    <mergeCell ref="A1276:E1276"/>
    <mergeCell ref="F1276:J1276"/>
    <mergeCell ref="K1276:R1276"/>
    <mergeCell ref="S1276:W1276"/>
    <mergeCell ref="X1276:AB1276"/>
    <mergeCell ref="A1277:E1277"/>
    <mergeCell ref="F1277:J1277"/>
    <mergeCell ref="K1277:R1277"/>
    <mergeCell ref="S1277:W1277"/>
    <mergeCell ref="X1277:AB1277"/>
    <mergeCell ref="A1278:E1278"/>
    <mergeCell ref="F1278:J1278"/>
    <mergeCell ref="K1278:R1278"/>
    <mergeCell ref="S1278:W1278"/>
    <mergeCell ref="X1278:AB1278"/>
    <mergeCell ref="A1279:E1279"/>
    <mergeCell ref="F1279:J1279"/>
    <mergeCell ref="K1279:R1279"/>
    <mergeCell ref="S1279:W1279"/>
    <mergeCell ref="X1279:AB1279"/>
    <mergeCell ref="A1280:E1280"/>
    <mergeCell ref="F1280:J1280"/>
    <mergeCell ref="K1280:R1280"/>
    <mergeCell ref="S1280:W1280"/>
    <mergeCell ref="X1280:AB1280"/>
    <mergeCell ref="A1281:E1281"/>
    <mergeCell ref="F1281:J1281"/>
    <mergeCell ref="K1281:R1281"/>
    <mergeCell ref="S1281:W1281"/>
    <mergeCell ref="X1281:AB1281"/>
    <mergeCell ref="A1282:W1282"/>
    <mergeCell ref="X1282:AB1282"/>
    <mergeCell ref="A1283:W1283"/>
    <mergeCell ref="X1283:AB1283"/>
    <mergeCell ref="A1284:W1284"/>
    <mergeCell ref="X1284:AB1284"/>
    <mergeCell ref="A1285:W1285"/>
    <mergeCell ref="X1285:AB1285"/>
    <mergeCell ref="A1289:B1289"/>
    <mergeCell ref="A1290:E1291"/>
    <mergeCell ref="F1290:J1291"/>
    <mergeCell ref="K1290:R1291"/>
    <mergeCell ref="S1290:W1291"/>
    <mergeCell ref="X1290:AB1291"/>
    <mergeCell ref="A1292:E1292"/>
    <mergeCell ref="F1292:J1292"/>
    <mergeCell ref="K1292:R1292"/>
    <mergeCell ref="S1292:W1292"/>
    <mergeCell ref="X1292:AB1292"/>
    <mergeCell ref="A1293:E1293"/>
    <mergeCell ref="F1293:J1293"/>
    <mergeCell ref="K1293:R1293"/>
    <mergeCell ref="S1293:W1293"/>
    <mergeCell ref="X1293:AB1293"/>
    <mergeCell ref="A1294:E1294"/>
    <mergeCell ref="F1294:J1294"/>
    <mergeCell ref="K1294:R1294"/>
    <mergeCell ref="S1294:W1294"/>
    <mergeCell ref="X1294:AB1294"/>
    <mergeCell ref="A1295:E1295"/>
    <mergeCell ref="F1295:J1295"/>
    <mergeCell ref="K1295:R1295"/>
    <mergeCell ref="S1295:W1295"/>
    <mergeCell ref="X1295:AB1295"/>
    <mergeCell ref="A1296:E1296"/>
    <mergeCell ref="F1296:J1296"/>
    <mergeCell ref="K1296:R1296"/>
    <mergeCell ref="S1296:W1296"/>
    <mergeCell ref="X1296:AB1296"/>
    <mergeCell ref="A1297:E1297"/>
    <mergeCell ref="F1297:J1297"/>
    <mergeCell ref="K1297:R1297"/>
    <mergeCell ref="S1297:W1297"/>
    <mergeCell ref="X1297:AB1297"/>
    <mergeCell ref="A1298:E1298"/>
    <mergeCell ref="F1298:J1298"/>
    <mergeCell ref="K1298:R1298"/>
    <mergeCell ref="S1298:W1298"/>
    <mergeCell ref="X1298:AB1298"/>
    <mergeCell ref="A1299:E1299"/>
    <mergeCell ref="F1299:J1299"/>
    <mergeCell ref="K1299:R1299"/>
    <mergeCell ref="S1299:W1299"/>
    <mergeCell ref="X1299:AB1299"/>
    <mergeCell ref="A1300:E1300"/>
    <mergeCell ref="F1300:J1300"/>
    <mergeCell ref="K1300:R1300"/>
    <mergeCell ref="S1300:W1300"/>
    <mergeCell ref="X1300:AB1300"/>
    <mergeCell ref="A1301:E1301"/>
    <mergeCell ref="F1301:J1301"/>
    <mergeCell ref="K1301:R1301"/>
    <mergeCell ref="S1301:W1301"/>
    <mergeCell ref="X1301:AB1301"/>
    <mergeCell ref="A1302:E1302"/>
    <mergeCell ref="F1302:J1302"/>
    <mergeCell ref="K1302:R1302"/>
    <mergeCell ref="S1302:W1302"/>
    <mergeCell ref="X1302:AB1302"/>
    <mergeCell ref="A1303:E1303"/>
    <mergeCell ref="F1303:J1303"/>
    <mergeCell ref="K1303:R1303"/>
    <mergeCell ref="S1303:W1303"/>
    <mergeCell ref="X1303:AB1303"/>
    <mergeCell ref="A1304:W1304"/>
    <mergeCell ref="X1304:AB1304"/>
    <mergeCell ref="A1305:W1305"/>
    <mergeCell ref="X1305:AB1305"/>
    <mergeCell ref="A1306:W1306"/>
    <mergeCell ref="X1306:AB1306"/>
    <mergeCell ref="A1307:W1307"/>
    <mergeCell ref="X1307:AB1307"/>
    <mergeCell ref="A1311:B1311"/>
    <mergeCell ref="A1312:E1313"/>
    <mergeCell ref="F1312:J1313"/>
    <mergeCell ref="K1312:R1313"/>
    <mergeCell ref="S1312:W1313"/>
    <mergeCell ref="X1312:AB1313"/>
    <mergeCell ref="A1314:E1314"/>
    <mergeCell ref="F1314:J1314"/>
    <mergeCell ref="K1314:R1314"/>
    <mergeCell ref="S1314:W1314"/>
    <mergeCell ref="X1314:AB1314"/>
    <mergeCell ref="A1315:E1315"/>
    <mergeCell ref="F1315:J1315"/>
    <mergeCell ref="K1315:R1315"/>
    <mergeCell ref="S1315:W1315"/>
    <mergeCell ref="X1315:AB1315"/>
    <mergeCell ref="A1316:E1316"/>
    <mergeCell ref="F1316:J1316"/>
    <mergeCell ref="K1316:R1316"/>
    <mergeCell ref="S1316:W1316"/>
    <mergeCell ref="X1316:AB1316"/>
    <mergeCell ref="A1317:E1317"/>
    <mergeCell ref="F1317:J1317"/>
    <mergeCell ref="K1317:R1317"/>
    <mergeCell ref="S1317:W1317"/>
    <mergeCell ref="X1317:AB1317"/>
    <mergeCell ref="A1318:E1318"/>
    <mergeCell ref="F1318:J1318"/>
    <mergeCell ref="K1318:R1318"/>
    <mergeCell ref="S1318:W1318"/>
    <mergeCell ref="X1318:AB1318"/>
    <mergeCell ref="A1319:E1319"/>
    <mergeCell ref="F1319:J1319"/>
    <mergeCell ref="K1319:R1319"/>
    <mergeCell ref="S1319:W1319"/>
    <mergeCell ref="X1319:AB1319"/>
    <mergeCell ref="A1320:E1320"/>
    <mergeCell ref="F1320:J1320"/>
    <mergeCell ref="K1320:R1320"/>
    <mergeCell ref="S1320:W1320"/>
    <mergeCell ref="X1320:AB1320"/>
    <mergeCell ref="A1321:E1321"/>
    <mergeCell ref="F1321:J1321"/>
    <mergeCell ref="K1321:R1321"/>
    <mergeCell ref="S1321:W1321"/>
    <mergeCell ref="X1321:AB1321"/>
    <mergeCell ref="A1322:E1322"/>
    <mergeCell ref="F1322:J1322"/>
    <mergeCell ref="K1322:R1322"/>
    <mergeCell ref="S1322:W1322"/>
    <mergeCell ref="X1322:AB1322"/>
    <mergeCell ref="A1323:E1323"/>
    <mergeCell ref="F1323:J1323"/>
    <mergeCell ref="K1323:R1323"/>
    <mergeCell ref="S1323:W1323"/>
    <mergeCell ref="X1323:AB1323"/>
    <mergeCell ref="A1324:E1324"/>
    <mergeCell ref="F1324:J1324"/>
    <mergeCell ref="K1324:R1324"/>
    <mergeCell ref="S1324:W1324"/>
    <mergeCell ref="X1324:AB1324"/>
    <mergeCell ref="A1325:E1325"/>
    <mergeCell ref="F1325:J1325"/>
    <mergeCell ref="K1325:R1325"/>
    <mergeCell ref="S1325:W1325"/>
    <mergeCell ref="X1325:AB1325"/>
    <mergeCell ref="A1326:W1326"/>
    <mergeCell ref="X1326:AB1326"/>
    <mergeCell ref="A1327:W1327"/>
    <mergeCell ref="X1327:AB1327"/>
    <mergeCell ref="A1328:W1328"/>
    <mergeCell ref="X1328:AB1328"/>
    <mergeCell ref="A1329:W1329"/>
    <mergeCell ref="X1329:AB1329"/>
    <mergeCell ref="A1330:W1330"/>
    <mergeCell ref="X1330:AB1330"/>
    <mergeCell ref="A1338:AB1338"/>
    <mergeCell ref="B1340:L1340"/>
    <mergeCell ref="M1340:X1340"/>
    <mergeCell ref="B1341:L1341"/>
    <mergeCell ref="A1343:AB1343"/>
    <mergeCell ref="A1334:E1334"/>
    <mergeCell ref="F1334:AB1334"/>
    <mergeCell ref="A1335:E1335"/>
    <mergeCell ref="F1335:AB1335"/>
    <mergeCell ref="B1345:L1345"/>
    <mergeCell ref="M1345:X1345"/>
    <mergeCell ref="B1346:L1346"/>
    <mergeCell ref="M1346:X1346"/>
    <mergeCell ref="B1347:L1347"/>
    <mergeCell ref="M1347:X1347"/>
    <mergeCell ref="B1348:L1348"/>
    <mergeCell ref="M1348:X1348"/>
    <mergeCell ref="A1350:AB1350"/>
    <mergeCell ref="B1352:L1352"/>
    <mergeCell ref="M1352:X1352"/>
    <mergeCell ref="B1353:L1353"/>
    <mergeCell ref="M1353:X1353"/>
    <mergeCell ref="B1354:L1354"/>
    <mergeCell ref="M1354:R1354"/>
    <mergeCell ref="S1354:X1354"/>
    <mergeCell ref="B1355:L1355"/>
    <mergeCell ref="M1355:Q1355"/>
    <mergeCell ref="R1355:S1355"/>
    <mergeCell ref="T1355:X1355"/>
    <mergeCell ref="A1360:AB1360"/>
    <mergeCell ref="A1362:B1362"/>
    <mergeCell ref="A1363:E1364"/>
    <mergeCell ref="F1363:J1364"/>
    <mergeCell ref="K1363:R1364"/>
    <mergeCell ref="S1363:W1364"/>
    <mergeCell ref="X1363:AB1364"/>
    <mergeCell ref="A1365:E1365"/>
    <mergeCell ref="F1365:J1365"/>
    <mergeCell ref="K1365:R1365"/>
    <mergeCell ref="S1365:W1365"/>
    <mergeCell ref="X1365:AB1365"/>
    <mergeCell ref="A1366:E1366"/>
    <mergeCell ref="F1366:J1366"/>
    <mergeCell ref="K1366:R1366"/>
    <mergeCell ref="S1366:W1366"/>
    <mergeCell ref="X1366:AB1366"/>
    <mergeCell ref="A1367:E1367"/>
    <mergeCell ref="F1367:J1367"/>
    <mergeCell ref="K1367:R1367"/>
    <mergeCell ref="S1367:W1367"/>
    <mergeCell ref="X1367:AB1367"/>
    <mergeCell ref="A1368:E1368"/>
    <mergeCell ref="F1368:J1368"/>
    <mergeCell ref="K1368:R1368"/>
    <mergeCell ref="S1368:W1368"/>
    <mergeCell ref="X1368:AB1368"/>
    <mergeCell ref="A1369:E1369"/>
    <mergeCell ref="F1369:J1369"/>
    <mergeCell ref="K1369:R1369"/>
    <mergeCell ref="S1369:W1369"/>
    <mergeCell ref="X1369:AB1369"/>
    <mergeCell ref="A1370:E1370"/>
    <mergeCell ref="F1370:J1370"/>
    <mergeCell ref="K1370:R1370"/>
    <mergeCell ref="S1370:W1370"/>
    <mergeCell ref="X1370:AB1370"/>
    <mergeCell ref="A1371:E1371"/>
    <mergeCell ref="F1371:J1371"/>
    <mergeCell ref="K1371:R1371"/>
    <mergeCell ref="S1371:W1371"/>
    <mergeCell ref="X1371:AB1371"/>
    <mergeCell ref="A1372:E1372"/>
    <mergeCell ref="F1372:J1372"/>
    <mergeCell ref="K1372:R1372"/>
    <mergeCell ref="S1372:W1372"/>
    <mergeCell ref="X1372:AB1372"/>
    <mergeCell ref="A1373:E1373"/>
    <mergeCell ref="F1373:J1373"/>
    <mergeCell ref="K1373:R1373"/>
    <mergeCell ref="S1373:W1373"/>
    <mergeCell ref="X1373:AB1373"/>
    <mergeCell ref="A1374:E1374"/>
    <mergeCell ref="F1374:J1374"/>
    <mergeCell ref="K1374:R1374"/>
    <mergeCell ref="S1374:W1374"/>
    <mergeCell ref="X1374:AB1374"/>
    <mergeCell ref="A1375:E1375"/>
    <mergeCell ref="F1375:J1375"/>
    <mergeCell ref="K1375:R1375"/>
    <mergeCell ref="S1375:W1375"/>
    <mergeCell ref="X1375:AB1375"/>
    <mergeCell ref="A1376:E1376"/>
    <mergeCell ref="F1376:J1376"/>
    <mergeCell ref="K1376:R1376"/>
    <mergeCell ref="S1376:W1376"/>
    <mergeCell ref="X1376:AB1376"/>
    <mergeCell ref="A1377:W1377"/>
    <mergeCell ref="X1377:AB1377"/>
    <mergeCell ref="A1378:W1378"/>
    <mergeCell ref="X1378:AB1378"/>
    <mergeCell ref="A1379:W1379"/>
    <mergeCell ref="X1379:AB1379"/>
    <mergeCell ref="A1380:W1380"/>
    <mergeCell ref="X1380:AB1380"/>
    <mergeCell ref="A1384:B1384"/>
    <mergeCell ref="A1385:E1386"/>
    <mergeCell ref="F1385:J1386"/>
    <mergeCell ref="K1385:R1386"/>
    <mergeCell ref="S1385:W1386"/>
    <mergeCell ref="X1385:AB1386"/>
    <mergeCell ref="A1387:E1387"/>
    <mergeCell ref="F1387:J1387"/>
    <mergeCell ref="K1387:R1387"/>
    <mergeCell ref="S1387:W1387"/>
    <mergeCell ref="X1387:AB1387"/>
    <mergeCell ref="A1388:E1388"/>
    <mergeCell ref="F1388:J1388"/>
    <mergeCell ref="K1388:R1388"/>
    <mergeCell ref="S1388:W1388"/>
    <mergeCell ref="X1388:AB1388"/>
    <mergeCell ref="A1389:E1389"/>
    <mergeCell ref="F1389:J1389"/>
    <mergeCell ref="K1389:R1389"/>
    <mergeCell ref="S1389:W1389"/>
    <mergeCell ref="X1389:AB1389"/>
    <mergeCell ref="A1390:E1390"/>
    <mergeCell ref="F1390:J1390"/>
    <mergeCell ref="K1390:R1390"/>
    <mergeCell ref="S1390:W1390"/>
    <mergeCell ref="X1390:AB1390"/>
    <mergeCell ref="A1391:E1391"/>
    <mergeCell ref="F1391:J1391"/>
    <mergeCell ref="K1391:R1391"/>
    <mergeCell ref="S1391:W1391"/>
    <mergeCell ref="X1391:AB1391"/>
    <mergeCell ref="A1392:E1392"/>
    <mergeCell ref="F1392:J1392"/>
    <mergeCell ref="K1392:R1392"/>
    <mergeCell ref="S1392:W1392"/>
    <mergeCell ref="X1392:AB1392"/>
    <mergeCell ref="A1393:E1393"/>
    <mergeCell ref="F1393:J1393"/>
    <mergeCell ref="K1393:R1393"/>
    <mergeCell ref="S1393:W1393"/>
    <mergeCell ref="X1393:AB1393"/>
    <mergeCell ref="A1394:E1394"/>
    <mergeCell ref="F1394:J1394"/>
    <mergeCell ref="K1394:R1394"/>
    <mergeCell ref="S1394:W1394"/>
    <mergeCell ref="X1394:AB1394"/>
    <mergeCell ref="A1395:E1395"/>
    <mergeCell ref="F1395:J1395"/>
    <mergeCell ref="K1395:R1395"/>
    <mergeCell ref="S1395:W1395"/>
    <mergeCell ref="X1395:AB1395"/>
    <mergeCell ref="A1396:E1396"/>
    <mergeCell ref="F1396:J1396"/>
    <mergeCell ref="K1396:R1396"/>
    <mergeCell ref="S1396:W1396"/>
    <mergeCell ref="X1396:AB1396"/>
    <mergeCell ref="A1397:E1397"/>
    <mergeCell ref="F1397:J1397"/>
    <mergeCell ref="K1397:R1397"/>
    <mergeCell ref="S1397:W1397"/>
    <mergeCell ref="X1397:AB1397"/>
    <mergeCell ref="A1398:E1398"/>
    <mergeCell ref="F1398:J1398"/>
    <mergeCell ref="K1398:R1398"/>
    <mergeCell ref="S1398:W1398"/>
    <mergeCell ref="X1398:AB1398"/>
    <mergeCell ref="A1399:W1399"/>
    <mergeCell ref="X1399:AB1399"/>
    <mergeCell ref="A1400:W1400"/>
    <mergeCell ref="X1400:AB1400"/>
    <mergeCell ref="A1401:W1401"/>
    <mergeCell ref="X1401:AB1401"/>
    <mergeCell ref="A1402:W1402"/>
    <mergeCell ref="X1402:AB1402"/>
    <mergeCell ref="A1406:B1406"/>
    <mergeCell ref="A1407:E1408"/>
    <mergeCell ref="F1407:J1408"/>
    <mergeCell ref="K1407:R1408"/>
    <mergeCell ref="S1407:W1408"/>
    <mergeCell ref="X1407:AB1408"/>
    <mergeCell ref="A1409:E1409"/>
    <mergeCell ref="F1409:J1409"/>
    <mergeCell ref="K1409:R1409"/>
    <mergeCell ref="S1409:W1409"/>
    <mergeCell ref="X1409:AB1409"/>
    <mergeCell ref="A1410:E1410"/>
    <mergeCell ref="F1410:J1410"/>
    <mergeCell ref="K1410:R1410"/>
    <mergeCell ref="S1410:W1410"/>
    <mergeCell ref="X1410:AB1410"/>
    <mergeCell ref="A1411:E1411"/>
    <mergeCell ref="F1411:J1411"/>
    <mergeCell ref="K1411:R1411"/>
    <mergeCell ref="S1411:W1411"/>
    <mergeCell ref="X1411:AB1411"/>
    <mergeCell ref="A1412:E1412"/>
    <mergeCell ref="F1412:J1412"/>
    <mergeCell ref="K1412:R1412"/>
    <mergeCell ref="S1412:W1412"/>
    <mergeCell ref="X1412:AB1412"/>
    <mergeCell ref="A1413:E1413"/>
    <mergeCell ref="F1413:J1413"/>
    <mergeCell ref="K1413:R1413"/>
    <mergeCell ref="S1413:W1413"/>
    <mergeCell ref="X1413:AB1413"/>
    <mergeCell ref="A1414:E1414"/>
    <mergeCell ref="F1414:J1414"/>
    <mergeCell ref="K1414:R1414"/>
    <mergeCell ref="S1414:W1414"/>
    <mergeCell ref="X1414:AB1414"/>
    <mergeCell ref="A1415:E1415"/>
    <mergeCell ref="F1415:J1415"/>
    <mergeCell ref="K1415:R1415"/>
    <mergeCell ref="S1415:W1415"/>
    <mergeCell ref="X1415:AB1415"/>
    <mergeCell ref="A1416:E1416"/>
    <mergeCell ref="F1416:J1416"/>
    <mergeCell ref="K1416:R1416"/>
    <mergeCell ref="S1416:W1416"/>
    <mergeCell ref="X1416:AB1416"/>
    <mergeCell ref="A1417:E1417"/>
    <mergeCell ref="F1417:J1417"/>
    <mergeCell ref="K1417:R1417"/>
    <mergeCell ref="S1417:W1417"/>
    <mergeCell ref="X1417:AB1417"/>
    <mergeCell ref="A1418:E1418"/>
    <mergeCell ref="F1418:J1418"/>
    <mergeCell ref="K1418:R1418"/>
    <mergeCell ref="S1418:W1418"/>
    <mergeCell ref="X1418:AB1418"/>
    <mergeCell ref="A1419:E1419"/>
    <mergeCell ref="F1419:J1419"/>
    <mergeCell ref="K1419:R1419"/>
    <mergeCell ref="S1419:W1419"/>
    <mergeCell ref="X1419:AB1419"/>
    <mergeCell ref="A1420:E1420"/>
    <mergeCell ref="F1420:J1420"/>
    <mergeCell ref="K1420:R1420"/>
    <mergeCell ref="S1420:W1420"/>
    <mergeCell ref="X1420:AB1420"/>
    <mergeCell ref="A1421:W1421"/>
    <mergeCell ref="X1421:AB1421"/>
    <mergeCell ref="A1422:W1422"/>
    <mergeCell ref="X1422:AB1422"/>
    <mergeCell ref="A1423:W1423"/>
    <mergeCell ref="X1423:AB1423"/>
    <mergeCell ref="A1424:W1424"/>
    <mergeCell ref="X1424:AB1424"/>
    <mergeCell ref="A1425:W1425"/>
    <mergeCell ref="X1425:AB1425"/>
    <mergeCell ref="A1433:AB1433"/>
    <mergeCell ref="B1435:L1435"/>
    <mergeCell ref="M1435:X1435"/>
    <mergeCell ref="B1436:L1436"/>
    <mergeCell ref="A1438:AB1438"/>
    <mergeCell ref="A1429:E1429"/>
    <mergeCell ref="F1429:AB1429"/>
    <mergeCell ref="A1430:E1430"/>
    <mergeCell ref="F1430:AB1430"/>
    <mergeCell ref="B1440:L1440"/>
    <mergeCell ref="M1440:X1440"/>
    <mergeCell ref="B1441:L1441"/>
    <mergeCell ref="M1441:X1441"/>
    <mergeCell ref="B1442:L1442"/>
    <mergeCell ref="M1442:X1442"/>
    <mergeCell ref="B1443:L1443"/>
    <mergeCell ref="M1443:X1443"/>
    <mergeCell ref="A1445:AB1445"/>
    <mergeCell ref="B1447:L1447"/>
    <mergeCell ref="M1447:X1447"/>
    <mergeCell ref="B1448:L1448"/>
    <mergeCell ref="M1448:X1448"/>
    <mergeCell ref="B1449:L1449"/>
    <mergeCell ref="M1449:R1449"/>
    <mergeCell ref="S1449:X1449"/>
    <mergeCell ref="B1450:L1450"/>
    <mergeCell ref="M1450:Q1450"/>
    <mergeCell ref="R1450:S1450"/>
    <mergeCell ref="T1450:X1450"/>
    <mergeCell ref="A1455:AB1455"/>
    <mergeCell ref="A1457:B1457"/>
    <mergeCell ref="A1458:E1459"/>
    <mergeCell ref="F1458:J1459"/>
    <mergeCell ref="K1458:R1459"/>
    <mergeCell ref="S1458:W1459"/>
    <mergeCell ref="X1458:AB1459"/>
    <mergeCell ref="A1460:E1460"/>
    <mergeCell ref="F1460:J1460"/>
    <mergeCell ref="K1460:R1460"/>
    <mergeCell ref="S1460:W1460"/>
    <mergeCell ref="X1460:AB1460"/>
    <mergeCell ref="A1461:E1461"/>
    <mergeCell ref="F1461:J1461"/>
    <mergeCell ref="K1461:R1461"/>
    <mergeCell ref="S1461:W1461"/>
    <mergeCell ref="X1461:AB1461"/>
    <mergeCell ref="A1462:E1462"/>
    <mergeCell ref="F1462:J1462"/>
    <mergeCell ref="K1462:R1462"/>
    <mergeCell ref="S1462:W1462"/>
    <mergeCell ref="X1462:AB1462"/>
    <mergeCell ref="A1463:E1463"/>
    <mergeCell ref="F1463:J1463"/>
    <mergeCell ref="K1463:R1463"/>
    <mergeCell ref="S1463:W1463"/>
    <mergeCell ref="X1463:AB1463"/>
    <mergeCell ref="A1464:E1464"/>
    <mergeCell ref="F1464:J1464"/>
    <mergeCell ref="K1464:R1464"/>
    <mergeCell ref="S1464:W1464"/>
    <mergeCell ref="X1464:AB1464"/>
    <mergeCell ref="A1465:E1465"/>
    <mergeCell ref="F1465:J1465"/>
    <mergeCell ref="K1465:R1465"/>
    <mergeCell ref="S1465:W1465"/>
    <mergeCell ref="X1465:AB1465"/>
    <mergeCell ref="A1466:E1466"/>
    <mergeCell ref="F1466:J1466"/>
    <mergeCell ref="K1466:R1466"/>
    <mergeCell ref="S1466:W1466"/>
    <mergeCell ref="X1466:AB1466"/>
    <mergeCell ref="A1467:E1467"/>
    <mergeCell ref="F1467:J1467"/>
    <mergeCell ref="K1467:R1467"/>
    <mergeCell ref="S1467:W1467"/>
    <mergeCell ref="X1467:AB1467"/>
    <mergeCell ref="A1468:E1468"/>
    <mergeCell ref="F1468:J1468"/>
    <mergeCell ref="K1468:R1468"/>
    <mergeCell ref="S1468:W1468"/>
    <mergeCell ref="X1468:AB1468"/>
    <mergeCell ref="A1469:E1469"/>
    <mergeCell ref="F1469:J1469"/>
    <mergeCell ref="K1469:R1469"/>
    <mergeCell ref="S1469:W1469"/>
    <mergeCell ref="X1469:AB1469"/>
    <mergeCell ref="A1470:E1470"/>
    <mergeCell ref="F1470:J1470"/>
    <mergeCell ref="K1470:R1470"/>
    <mergeCell ref="S1470:W1470"/>
    <mergeCell ref="X1470:AB1470"/>
    <mergeCell ref="A1471:E1471"/>
    <mergeCell ref="F1471:J1471"/>
    <mergeCell ref="K1471:R1471"/>
    <mergeCell ref="S1471:W1471"/>
    <mergeCell ref="X1471:AB1471"/>
    <mergeCell ref="A1472:W1472"/>
    <mergeCell ref="X1472:AB1472"/>
    <mergeCell ref="A1473:W1473"/>
    <mergeCell ref="X1473:AB1473"/>
    <mergeCell ref="A1474:W1474"/>
    <mergeCell ref="X1474:AB1474"/>
    <mergeCell ref="A1475:W1475"/>
    <mergeCell ref="X1475:AB1475"/>
    <mergeCell ref="A1479:B1479"/>
    <mergeCell ref="A1480:E1481"/>
    <mergeCell ref="F1480:J1481"/>
    <mergeCell ref="K1480:R1481"/>
    <mergeCell ref="S1480:W1481"/>
    <mergeCell ref="X1480:AB1481"/>
    <mergeCell ref="A1482:E1482"/>
    <mergeCell ref="F1482:J1482"/>
    <mergeCell ref="K1482:R1482"/>
    <mergeCell ref="S1482:W1482"/>
    <mergeCell ref="X1482:AB1482"/>
    <mergeCell ref="A1483:E1483"/>
    <mergeCell ref="F1483:J1483"/>
    <mergeCell ref="K1483:R1483"/>
    <mergeCell ref="S1483:W1483"/>
    <mergeCell ref="X1483:AB1483"/>
    <mergeCell ref="A1484:E1484"/>
    <mergeCell ref="F1484:J1484"/>
    <mergeCell ref="K1484:R1484"/>
    <mergeCell ref="S1484:W1484"/>
    <mergeCell ref="X1484:AB1484"/>
    <mergeCell ref="A1485:E1485"/>
    <mergeCell ref="F1485:J1485"/>
    <mergeCell ref="K1485:R1485"/>
    <mergeCell ref="S1485:W1485"/>
    <mergeCell ref="X1485:AB1485"/>
    <mergeCell ref="A1486:E1486"/>
    <mergeCell ref="F1486:J1486"/>
    <mergeCell ref="K1486:R1486"/>
    <mergeCell ref="S1486:W1486"/>
    <mergeCell ref="X1486:AB1486"/>
    <mergeCell ref="A1487:E1487"/>
    <mergeCell ref="F1487:J1487"/>
    <mergeCell ref="K1487:R1487"/>
    <mergeCell ref="S1487:W1487"/>
    <mergeCell ref="X1487:AB1487"/>
    <mergeCell ref="A1488:E1488"/>
    <mergeCell ref="F1488:J1488"/>
    <mergeCell ref="K1488:R1488"/>
    <mergeCell ref="S1488:W1488"/>
    <mergeCell ref="X1488:AB1488"/>
    <mergeCell ref="A1489:E1489"/>
    <mergeCell ref="F1489:J1489"/>
    <mergeCell ref="K1489:R1489"/>
    <mergeCell ref="S1489:W1489"/>
    <mergeCell ref="X1489:AB1489"/>
    <mergeCell ref="A1490:E1490"/>
    <mergeCell ref="F1490:J1490"/>
    <mergeCell ref="K1490:R1490"/>
    <mergeCell ref="S1490:W1490"/>
    <mergeCell ref="X1490:AB1490"/>
    <mergeCell ref="A1491:E1491"/>
    <mergeCell ref="F1491:J1491"/>
    <mergeCell ref="K1491:R1491"/>
    <mergeCell ref="S1491:W1491"/>
    <mergeCell ref="X1491:AB1491"/>
    <mergeCell ref="A1492:E1492"/>
    <mergeCell ref="F1492:J1492"/>
    <mergeCell ref="K1492:R1492"/>
    <mergeCell ref="S1492:W1492"/>
    <mergeCell ref="X1492:AB1492"/>
    <mergeCell ref="A1493:E1493"/>
    <mergeCell ref="F1493:J1493"/>
    <mergeCell ref="K1493:R1493"/>
    <mergeCell ref="S1493:W1493"/>
    <mergeCell ref="X1493:AB1493"/>
    <mergeCell ref="A1494:W1494"/>
    <mergeCell ref="X1494:AB1494"/>
    <mergeCell ref="A1495:W1495"/>
    <mergeCell ref="X1495:AB1495"/>
    <mergeCell ref="A1496:W1496"/>
    <mergeCell ref="X1496:AB1496"/>
    <mergeCell ref="A1497:W1497"/>
    <mergeCell ref="X1497:AB1497"/>
    <mergeCell ref="A1501:B1501"/>
    <mergeCell ref="A1502:E1503"/>
    <mergeCell ref="F1502:J1503"/>
    <mergeCell ref="K1502:R1503"/>
    <mergeCell ref="S1502:W1503"/>
    <mergeCell ref="X1502:AB1503"/>
    <mergeCell ref="A1504:E1504"/>
    <mergeCell ref="F1504:J1504"/>
    <mergeCell ref="K1504:R1504"/>
    <mergeCell ref="S1504:W1504"/>
    <mergeCell ref="X1504:AB1504"/>
    <mergeCell ref="A1505:E1505"/>
    <mergeCell ref="F1505:J1505"/>
    <mergeCell ref="K1505:R1505"/>
    <mergeCell ref="S1505:W1505"/>
    <mergeCell ref="X1505:AB1505"/>
    <mergeCell ref="A1506:E1506"/>
    <mergeCell ref="F1506:J1506"/>
    <mergeCell ref="K1506:R1506"/>
    <mergeCell ref="S1506:W1506"/>
    <mergeCell ref="X1506:AB1506"/>
    <mergeCell ref="A1507:E1507"/>
    <mergeCell ref="F1507:J1507"/>
    <mergeCell ref="K1507:R1507"/>
    <mergeCell ref="S1507:W1507"/>
    <mergeCell ref="X1507:AB1507"/>
    <mergeCell ref="A1508:E1508"/>
    <mergeCell ref="F1508:J1508"/>
    <mergeCell ref="K1508:R1508"/>
    <mergeCell ref="S1508:W1508"/>
    <mergeCell ref="X1508:AB1508"/>
    <mergeCell ref="A1509:E1509"/>
    <mergeCell ref="F1509:J1509"/>
    <mergeCell ref="K1509:R1509"/>
    <mergeCell ref="S1509:W1509"/>
    <mergeCell ref="X1509:AB1509"/>
    <mergeCell ref="A1510:E1510"/>
    <mergeCell ref="F1510:J1510"/>
    <mergeCell ref="K1510:R1510"/>
    <mergeCell ref="S1510:W1510"/>
    <mergeCell ref="X1510:AB1510"/>
    <mergeCell ref="A1511:E1511"/>
    <mergeCell ref="F1511:J1511"/>
    <mergeCell ref="K1511:R1511"/>
    <mergeCell ref="S1511:W1511"/>
    <mergeCell ref="X1511:AB1511"/>
    <mergeCell ref="A1512:E1512"/>
    <mergeCell ref="F1512:J1512"/>
    <mergeCell ref="K1512:R1512"/>
    <mergeCell ref="S1512:W1512"/>
    <mergeCell ref="X1512:AB1512"/>
    <mergeCell ref="A1513:E1513"/>
    <mergeCell ref="F1513:J1513"/>
    <mergeCell ref="K1513:R1513"/>
    <mergeCell ref="S1513:W1513"/>
    <mergeCell ref="X1513:AB1513"/>
    <mergeCell ref="A1514:E1514"/>
    <mergeCell ref="F1514:J1514"/>
    <mergeCell ref="K1514:R1514"/>
    <mergeCell ref="S1514:W1514"/>
    <mergeCell ref="X1514:AB1514"/>
    <mergeCell ref="A1515:E1515"/>
    <mergeCell ref="F1515:J1515"/>
    <mergeCell ref="K1515:R1515"/>
    <mergeCell ref="S1515:W1515"/>
    <mergeCell ref="X1515:AB1515"/>
    <mergeCell ref="A1516:W1516"/>
    <mergeCell ref="X1516:AB1516"/>
    <mergeCell ref="A1517:W1517"/>
    <mergeCell ref="X1517:AB1517"/>
    <mergeCell ref="A1518:W1518"/>
    <mergeCell ref="X1518:AB1518"/>
    <mergeCell ref="A1519:W1519"/>
    <mergeCell ref="X1519:AB1519"/>
    <mergeCell ref="A1520:W1520"/>
    <mergeCell ref="X1520:AB1520"/>
    <mergeCell ref="A1528:AB1528"/>
    <mergeCell ref="B1530:L1530"/>
    <mergeCell ref="M1530:X1530"/>
    <mergeCell ref="B1531:L1531"/>
    <mergeCell ref="A1533:AB1533"/>
    <mergeCell ref="A1524:E1524"/>
    <mergeCell ref="F1524:AB1524"/>
    <mergeCell ref="A1525:E1525"/>
    <mergeCell ref="F1525:AB1525"/>
    <mergeCell ref="B1535:L1535"/>
    <mergeCell ref="M1535:X1535"/>
    <mergeCell ref="B1536:L1536"/>
    <mergeCell ref="M1536:X1536"/>
    <mergeCell ref="B1537:L1537"/>
    <mergeCell ref="M1537:X1537"/>
    <mergeCell ref="B1538:L1538"/>
    <mergeCell ref="M1538:X1538"/>
    <mergeCell ref="A1540:AB1540"/>
    <mergeCell ref="B1542:L1542"/>
    <mergeCell ref="M1542:X1542"/>
    <mergeCell ref="B1543:L1543"/>
    <mergeCell ref="M1543:X1543"/>
    <mergeCell ref="B1544:L1544"/>
    <mergeCell ref="M1544:R1544"/>
    <mergeCell ref="S1544:X1544"/>
    <mergeCell ref="B1545:L1545"/>
    <mergeCell ref="M1545:Q1545"/>
    <mergeCell ref="R1545:S1545"/>
    <mergeCell ref="T1545:X1545"/>
    <mergeCell ref="A1550:AB1550"/>
    <mergeCell ref="A1552:B1552"/>
    <mergeCell ref="A1553:E1554"/>
    <mergeCell ref="F1553:J1554"/>
    <mergeCell ref="K1553:R1554"/>
    <mergeCell ref="S1553:W1554"/>
    <mergeCell ref="X1553:AB1554"/>
    <mergeCell ref="A1555:E1555"/>
    <mergeCell ref="F1555:J1555"/>
    <mergeCell ref="K1555:R1555"/>
    <mergeCell ref="S1555:W1555"/>
    <mergeCell ref="X1555:AB1555"/>
    <mergeCell ref="A1556:E1556"/>
    <mergeCell ref="F1556:J1556"/>
    <mergeCell ref="K1556:R1556"/>
    <mergeCell ref="S1556:W1556"/>
    <mergeCell ref="X1556:AB1556"/>
    <mergeCell ref="A1557:E1557"/>
    <mergeCell ref="F1557:J1557"/>
    <mergeCell ref="K1557:R1557"/>
    <mergeCell ref="S1557:W1557"/>
    <mergeCell ref="X1557:AB1557"/>
    <mergeCell ref="A1558:E1558"/>
    <mergeCell ref="F1558:J1558"/>
    <mergeCell ref="K1558:R1558"/>
    <mergeCell ref="S1558:W1558"/>
    <mergeCell ref="X1558:AB1558"/>
    <mergeCell ref="A1559:E1559"/>
    <mergeCell ref="F1559:J1559"/>
    <mergeCell ref="K1559:R1559"/>
    <mergeCell ref="S1559:W1559"/>
    <mergeCell ref="X1559:AB1559"/>
    <mergeCell ref="A1560:E1560"/>
    <mergeCell ref="F1560:J1560"/>
    <mergeCell ref="K1560:R1560"/>
    <mergeCell ref="S1560:W1560"/>
    <mergeCell ref="X1560:AB1560"/>
    <mergeCell ref="A1561:E1561"/>
    <mergeCell ref="F1561:J1561"/>
    <mergeCell ref="K1561:R1561"/>
    <mergeCell ref="S1561:W1561"/>
    <mergeCell ref="X1561:AB1561"/>
    <mergeCell ref="A1562:E1562"/>
    <mergeCell ref="F1562:J1562"/>
    <mergeCell ref="K1562:R1562"/>
    <mergeCell ref="S1562:W1562"/>
    <mergeCell ref="X1562:AB1562"/>
    <mergeCell ref="A1563:E1563"/>
    <mergeCell ref="F1563:J1563"/>
    <mergeCell ref="K1563:R1563"/>
    <mergeCell ref="S1563:W1563"/>
    <mergeCell ref="X1563:AB1563"/>
    <mergeCell ref="A1564:E1564"/>
    <mergeCell ref="F1564:J1564"/>
    <mergeCell ref="K1564:R1564"/>
    <mergeCell ref="S1564:W1564"/>
    <mergeCell ref="X1564:AB1564"/>
    <mergeCell ref="A1565:E1565"/>
    <mergeCell ref="F1565:J1565"/>
    <mergeCell ref="K1565:R1565"/>
    <mergeCell ref="S1565:W1565"/>
    <mergeCell ref="X1565:AB1565"/>
    <mergeCell ref="A1566:E1566"/>
    <mergeCell ref="F1566:J1566"/>
    <mergeCell ref="K1566:R1566"/>
    <mergeCell ref="S1566:W1566"/>
    <mergeCell ref="X1566:AB1566"/>
    <mergeCell ref="A1567:W1567"/>
    <mergeCell ref="X1567:AB1567"/>
    <mergeCell ref="A1568:W1568"/>
    <mergeCell ref="X1568:AB1568"/>
    <mergeCell ref="A1569:W1569"/>
    <mergeCell ref="X1569:AB1569"/>
    <mergeCell ref="A1570:W1570"/>
    <mergeCell ref="X1570:AB1570"/>
    <mergeCell ref="A1574:B1574"/>
    <mergeCell ref="A1575:E1576"/>
    <mergeCell ref="F1575:J1576"/>
    <mergeCell ref="K1575:R1576"/>
    <mergeCell ref="S1575:W1576"/>
    <mergeCell ref="X1575:AB1576"/>
    <mergeCell ref="A1577:E1577"/>
    <mergeCell ref="F1577:J1577"/>
    <mergeCell ref="K1577:R1577"/>
    <mergeCell ref="S1577:W1577"/>
    <mergeCell ref="X1577:AB1577"/>
    <mergeCell ref="A1578:E1578"/>
    <mergeCell ref="F1578:J1578"/>
    <mergeCell ref="K1578:R1578"/>
    <mergeCell ref="S1578:W1578"/>
    <mergeCell ref="X1578:AB1578"/>
    <mergeCell ref="A1579:E1579"/>
    <mergeCell ref="F1579:J1579"/>
    <mergeCell ref="K1579:R1579"/>
    <mergeCell ref="S1579:W1579"/>
    <mergeCell ref="X1579:AB1579"/>
    <mergeCell ref="A1580:E1580"/>
    <mergeCell ref="F1580:J1580"/>
    <mergeCell ref="K1580:R1580"/>
    <mergeCell ref="S1580:W1580"/>
    <mergeCell ref="X1580:AB1580"/>
    <mergeCell ref="A1581:E1581"/>
    <mergeCell ref="F1581:J1581"/>
    <mergeCell ref="K1581:R1581"/>
    <mergeCell ref="S1581:W1581"/>
    <mergeCell ref="X1581:AB1581"/>
    <mergeCell ref="A1582:E1582"/>
    <mergeCell ref="F1582:J1582"/>
    <mergeCell ref="K1582:R1582"/>
    <mergeCell ref="S1582:W1582"/>
    <mergeCell ref="X1582:AB1582"/>
    <mergeCell ref="A1583:E1583"/>
    <mergeCell ref="F1583:J1583"/>
    <mergeCell ref="K1583:R1583"/>
    <mergeCell ref="S1583:W1583"/>
    <mergeCell ref="X1583:AB1583"/>
    <mergeCell ref="A1584:E1584"/>
    <mergeCell ref="F1584:J1584"/>
    <mergeCell ref="K1584:R1584"/>
    <mergeCell ref="S1584:W1584"/>
    <mergeCell ref="X1584:AB1584"/>
    <mergeCell ref="A1585:E1585"/>
    <mergeCell ref="F1585:J1585"/>
    <mergeCell ref="K1585:R1585"/>
    <mergeCell ref="S1585:W1585"/>
    <mergeCell ref="X1585:AB1585"/>
    <mergeCell ref="A1586:E1586"/>
    <mergeCell ref="F1586:J1586"/>
    <mergeCell ref="K1586:R1586"/>
    <mergeCell ref="S1586:W1586"/>
    <mergeCell ref="X1586:AB1586"/>
    <mergeCell ref="A1587:E1587"/>
    <mergeCell ref="F1587:J1587"/>
    <mergeCell ref="K1587:R1587"/>
    <mergeCell ref="S1587:W1587"/>
    <mergeCell ref="X1587:AB1587"/>
    <mergeCell ref="A1588:E1588"/>
    <mergeCell ref="F1588:J1588"/>
    <mergeCell ref="K1588:R1588"/>
    <mergeCell ref="S1588:W1588"/>
    <mergeCell ref="X1588:AB1588"/>
    <mergeCell ref="A1589:W1589"/>
    <mergeCell ref="X1589:AB1589"/>
    <mergeCell ref="A1590:W1590"/>
    <mergeCell ref="X1590:AB1590"/>
    <mergeCell ref="A1591:W1591"/>
    <mergeCell ref="X1591:AB1591"/>
    <mergeCell ref="A1592:W1592"/>
    <mergeCell ref="X1592:AB1592"/>
    <mergeCell ref="A1596:B1596"/>
    <mergeCell ref="A1597:E1598"/>
    <mergeCell ref="F1597:J1598"/>
    <mergeCell ref="K1597:R1598"/>
    <mergeCell ref="S1597:W1598"/>
    <mergeCell ref="X1597:AB1598"/>
    <mergeCell ref="A1599:E1599"/>
    <mergeCell ref="F1599:J1599"/>
    <mergeCell ref="K1599:R1599"/>
    <mergeCell ref="S1599:W1599"/>
    <mergeCell ref="X1599:AB1599"/>
    <mergeCell ref="A1600:E1600"/>
    <mergeCell ref="F1600:J1600"/>
    <mergeCell ref="K1600:R1600"/>
    <mergeCell ref="S1600:W1600"/>
    <mergeCell ref="X1600:AB1600"/>
    <mergeCell ref="A1601:E1601"/>
    <mergeCell ref="F1601:J1601"/>
    <mergeCell ref="K1601:R1601"/>
    <mergeCell ref="S1601:W1601"/>
    <mergeCell ref="X1601:AB1601"/>
    <mergeCell ref="A1602:E1602"/>
    <mergeCell ref="F1602:J1602"/>
    <mergeCell ref="K1602:R1602"/>
    <mergeCell ref="S1602:W1602"/>
    <mergeCell ref="X1602:AB1602"/>
    <mergeCell ref="A1603:E1603"/>
    <mergeCell ref="F1603:J1603"/>
    <mergeCell ref="K1603:R1603"/>
    <mergeCell ref="S1603:W1603"/>
    <mergeCell ref="X1603:AB1603"/>
    <mergeCell ref="A1604:E1604"/>
    <mergeCell ref="F1604:J1604"/>
    <mergeCell ref="K1604:R1604"/>
    <mergeCell ref="S1604:W1604"/>
    <mergeCell ref="X1604:AB1604"/>
    <mergeCell ref="A1605:E1605"/>
    <mergeCell ref="F1605:J1605"/>
    <mergeCell ref="K1605:R1605"/>
    <mergeCell ref="S1605:W1605"/>
    <mergeCell ref="X1605:AB1605"/>
    <mergeCell ref="A1606:E1606"/>
    <mergeCell ref="F1606:J1606"/>
    <mergeCell ref="K1606:R1606"/>
    <mergeCell ref="S1606:W1606"/>
    <mergeCell ref="X1606:AB1606"/>
    <mergeCell ref="A1607:E1607"/>
    <mergeCell ref="F1607:J1607"/>
    <mergeCell ref="K1607:R1607"/>
    <mergeCell ref="S1607:W1607"/>
    <mergeCell ref="X1607:AB1607"/>
    <mergeCell ref="A1608:E1608"/>
    <mergeCell ref="F1608:J1608"/>
    <mergeCell ref="K1608:R1608"/>
    <mergeCell ref="S1608:W1608"/>
    <mergeCell ref="X1608:AB1608"/>
    <mergeCell ref="A1609:E1609"/>
    <mergeCell ref="F1609:J1609"/>
    <mergeCell ref="K1609:R1609"/>
    <mergeCell ref="S1609:W1609"/>
    <mergeCell ref="X1609:AB1609"/>
    <mergeCell ref="A1610:E1610"/>
    <mergeCell ref="F1610:J1610"/>
    <mergeCell ref="K1610:R1610"/>
    <mergeCell ref="S1610:W1610"/>
    <mergeCell ref="X1610:AB1610"/>
    <mergeCell ref="A1611:W1611"/>
    <mergeCell ref="X1611:AB1611"/>
    <mergeCell ref="A1612:W1612"/>
    <mergeCell ref="X1612:AB1612"/>
    <mergeCell ref="A1613:W1613"/>
    <mergeCell ref="X1613:AB1613"/>
    <mergeCell ref="A1614:W1614"/>
    <mergeCell ref="X1614:AB1614"/>
    <mergeCell ref="A1615:W1615"/>
    <mergeCell ref="X1615:AB1615"/>
    <mergeCell ref="A1623:AB1623"/>
    <mergeCell ref="B1625:L1625"/>
    <mergeCell ref="M1625:X1625"/>
    <mergeCell ref="B1626:L1626"/>
    <mergeCell ref="A1628:AB1628"/>
    <mergeCell ref="A1619:E1619"/>
    <mergeCell ref="F1619:AB1619"/>
    <mergeCell ref="A1620:E1620"/>
    <mergeCell ref="F1620:AB1620"/>
    <mergeCell ref="B1630:L1630"/>
    <mergeCell ref="M1630:X1630"/>
    <mergeCell ref="B1631:L1631"/>
    <mergeCell ref="M1631:X1631"/>
    <mergeCell ref="B1632:L1632"/>
    <mergeCell ref="M1632:X1632"/>
    <mergeCell ref="B1633:L1633"/>
    <mergeCell ref="M1633:X1633"/>
    <mergeCell ref="A1635:AB1635"/>
    <mergeCell ref="B1637:L1637"/>
    <mergeCell ref="M1637:X1637"/>
    <mergeCell ref="B1638:L1638"/>
    <mergeCell ref="M1638:X1638"/>
    <mergeCell ref="B1639:L1639"/>
    <mergeCell ref="M1639:R1639"/>
    <mergeCell ref="S1639:X1639"/>
    <mergeCell ref="B1640:L1640"/>
    <mergeCell ref="M1640:Q1640"/>
    <mergeCell ref="R1640:S1640"/>
    <mergeCell ref="T1640:X1640"/>
    <mergeCell ref="A1645:AB1645"/>
    <mergeCell ref="A1647:B1647"/>
    <mergeCell ref="A1648:E1649"/>
    <mergeCell ref="F1648:J1649"/>
    <mergeCell ref="K1648:R1649"/>
    <mergeCell ref="S1648:W1649"/>
    <mergeCell ref="X1648:AB1649"/>
    <mergeCell ref="A1650:E1650"/>
    <mergeCell ref="F1650:J1650"/>
    <mergeCell ref="K1650:R1650"/>
    <mergeCell ref="S1650:W1650"/>
    <mergeCell ref="X1650:AB1650"/>
    <mergeCell ref="A1651:E1651"/>
    <mergeCell ref="F1651:J1651"/>
    <mergeCell ref="K1651:R1651"/>
    <mergeCell ref="S1651:W1651"/>
    <mergeCell ref="X1651:AB1651"/>
    <mergeCell ref="A1652:E1652"/>
    <mergeCell ref="F1652:J1652"/>
    <mergeCell ref="K1652:R1652"/>
    <mergeCell ref="S1652:W1652"/>
    <mergeCell ref="X1652:AB1652"/>
    <mergeCell ref="A1653:E1653"/>
    <mergeCell ref="F1653:J1653"/>
    <mergeCell ref="K1653:R1653"/>
    <mergeCell ref="S1653:W1653"/>
    <mergeCell ref="X1653:AB1653"/>
    <mergeCell ref="A1654:E1654"/>
    <mergeCell ref="F1654:J1654"/>
    <mergeCell ref="K1654:R1654"/>
    <mergeCell ref="S1654:W1654"/>
    <mergeCell ref="X1654:AB1654"/>
    <mergeCell ref="A1655:E1655"/>
    <mergeCell ref="F1655:J1655"/>
    <mergeCell ref="K1655:R1655"/>
    <mergeCell ref="S1655:W1655"/>
    <mergeCell ref="X1655:AB1655"/>
    <mergeCell ref="A1656:E1656"/>
    <mergeCell ref="F1656:J1656"/>
    <mergeCell ref="K1656:R1656"/>
    <mergeCell ref="S1656:W1656"/>
    <mergeCell ref="X1656:AB1656"/>
    <mergeCell ref="A1657:E1657"/>
    <mergeCell ref="F1657:J1657"/>
    <mergeCell ref="K1657:R1657"/>
    <mergeCell ref="S1657:W1657"/>
    <mergeCell ref="X1657:AB1657"/>
    <mergeCell ref="A1658:E1658"/>
    <mergeCell ref="F1658:J1658"/>
    <mergeCell ref="K1658:R1658"/>
    <mergeCell ref="S1658:W1658"/>
    <mergeCell ref="X1658:AB1658"/>
    <mergeCell ref="A1659:E1659"/>
    <mergeCell ref="F1659:J1659"/>
    <mergeCell ref="K1659:R1659"/>
    <mergeCell ref="S1659:W1659"/>
    <mergeCell ref="X1659:AB1659"/>
    <mergeCell ref="A1660:E1660"/>
    <mergeCell ref="F1660:J1660"/>
    <mergeCell ref="K1660:R1660"/>
    <mergeCell ref="S1660:W1660"/>
    <mergeCell ref="X1660:AB1660"/>
    <mergeCell ref="A1661:E1661"/>
    <mergeCell ref="F1661:J1661"/>
    <mergeCell ref="K1661:R1661"/>
    <mergeCell ref="S1661:W1661"/>
    <mergeCell ref="X1661:AB1661"/>
    <mergeCell ref="A1662:W1662"/>
    <mergeCell ref="X1662:AB1662"/>
    <mergeCell ref="A1663:W1663"/>
    <mergeCell ref="X1663:AB1663"/>
    <mergeCell ref="A1664:W1664"/>
    <mergeCell ref="X1664:AB1664"/>
    <mergeCell ref="A1665:W1665"/>
    <mergeCell ref="X1665:AB1665"/>
    <mergeCell ref="A1669:B1669"/>
    <mergeCell ref="A1670:E1671"/>
    <mergeCell ref="F1670:J1671"/>
    <mergeCell ref="K1670:R1671"/>
    <mergeCell ref="S1670:W1671"/>
    <mergeCell ref="X1670:AB1671"/>
    <mergeCell ref="A1672:E1672"/>
    <mergeCell ref="F1672:J1672"/>
    <mergeCell ref="K1672:R1672"/>
    <mergeCell ref="S1672:W1672"/>
    <mergeCell ref="X1672:AB1672"/>
    <mergeCell ref="A1673:E1673"/>
    <mergeCell ref="F1673:J1673"/>
    <mergeCell ref="K1673:R1673"/>
    <mergeCell ref="S1673:W1673"/>
    <mergeCell ref="X1673:AB1673"/>
    <mergeCell ref="A1674:E1674"/>
    <mergeCell ref="F1674:J1674"/>
    <mergeCell ref="K1674:R1674"/>
    <mergeCell ref="S1674:W1674"/>
    <mergeCell ref="X1674:AB1674"/>
    <mergeCell ref="A1675:E1675"/>
    <mergeCell ref="F1675:J1675"/>
    <mergeCell ref="K1675:R1675"/>
    <mergeCell ref="S1675:W1675"/>
    <mergeCell ref="X1675:AB1675"/>
    <mergeCell ref="A1676:E1676"/>
    <mergeCell ref="F1676:J1676"/>
    <mergeCell ref="K1676:R1676"/>
    <mergeCell ref="S1676:W1676"/>
    <mergeCell ref="X1676:AB1676"/>
    <mergeCell ref="A1677:E1677"/>
    <mergeCell ref="F1677:J1677"/>
    <mergeCell ref="K1677:R1677"/>
    <mergeCell ref="S1677:W1677"/>
    <mergeCell ref="X1677:AB1677"/>
    <mergeCell ref="A1678:E1678"/>
    <mergeCell ref="F1678:J1678"/>
    <mergeCell ref="K1678:R1678"/>
    <mergeCell ref="S1678:W1678"/>
    <mergeCell ref="X1678:AB1678"/>
    <mergeCell ref="A1679:E1679"/>
    <mergeCell ref="F1679:J1679"/>
    <mergeCell ref="K1679:R1679"/>
    <mergeCell ref="S1679:W1679"/>
    <mergeCell ref="X1679:AB1679"/>
    <mergeCell ref="A1680:E1680"/>
    <mergeCell ref="F1680:J1680"/>
    <mergeCell ref="K1680:R1680"/>
    <mergeCell ref="S1680:W1680"/>
    <mergeCell ref="X1680:AB1680"/>
    <mergeCell ref="A1681:E1681"/>
    <mergeCell ref="F1681:J1681"/>
    <mergeCell ref="K1681:R1681"/>
    <mergeCell ref="S1681:W1681"/>
    <mergeCell ref="X1681:AB1681"/>
    <mergeCell ref="A1682:E1682"/>
    <mergeCell ref="F1682:J1682"/>
    <mergeCell ref="K1682:R1682"/>
    <mergeCell ref="S1682:W1682"/>
    <mergeCell ref="X1682:AB1682"/>
    <mergeCell ref="A1683:E1683"/>
    <mergeCell ref="F1683:J1683"/>
    <mergeCell ref="K1683:R1683"/>
    <mergeCell ref="S1683:W1683"/>
    <mergeCell ref="X1683:AB1683"/>
    <mergeCell ref="A1684:W1684"/>
    <mergeCell ref="X1684:AB1684"/>
    <mergeCell ref="A1685:W1685"/>
    <mergeCell ref="X1685:AB1685"/>
    <mergeCell ref="A1686:W1686"/>
    <mergeCell ref="X1686:AB1686"/>
    <mergeCell ref="A1687:W1687"/>
    <mergeCell ref="X1687:AB1687"/>
    <mergeCell ref="A1691:B1691"/>
    <mergeCell ref="A1692:E1693"/>
    <mergeCell ref="F1692:J1693"/>
    <mergeCell ref="K1692:R1693"/>
    <mergeCell ref="S1692:W1693"/>
    <mergeCell ref="X1692:AB1693"/>
    <mergeCell ref="A1694:E1694"/>
    <mergeCell ref="F1694:J1694"/>
    <mergeCell ref="K1694:R1694"/>
    <mergeCell ref="S1694:W1694"/>
    <mergeCell ref="X1694:AB1694"/>
    <mergeCell ref="A1695:E1695"/>
    <mergeCell ref="F1695:J1695"/>
    <mergeCell ref="K1695:R1695"/>
    <mergeCell ref="S1695:W1695"/>
    <mergeCell ref="X1695:AB1695"/>
    <mergeCell ref="A1696:E1696"/>
    <mergeCell ref="F1696:J1696"/>
    <mergeCell ref="K1696:R1696"/>
    <mergeCell ref="S1696:W1696"/>
    <mergeCell ref="X1696:AB1696"/>
    <mergeCell ref="A1697:E1697"/>
    <mergeCell ref="F1697:J1697"/>
    <mergeCell ref="K1697:R1697"/>
    <mergeCell ref="S1697:W1697"/>
    <mergeCell ref="X1697:AB1697"/>
    <mergeCell ref="A1698:E1698"/>
    <mergeCell ref="F1698:J1698"/>
    <mergeCell ref="K1698:R1698"/>
    <mergeCell ref="S1698:W1698"/>
    <mergeCell ref="X1698:AB1698"/>
    <mergeCell ref="A1699:E1699"/>
    <mergeCell ref="F1699:J1699"/>
    <mergeCell ref="K1699:R1699"/>
    <mergeCell ref="S1699:W1699"/>
    <mergeCell ref="X1699:AB1699"/>
    <mergeCell ref="A1700:E1700"/>
    <mergeCell ref="F1700:J1700"/>
    <mergeCell ref="K1700:R1700"/>
    <mergeCell ref="S1700:W1700"/>
    <mergeCell ref="X1700:AB1700"/>
    <mergeCell ref="A1701:E1701"/>
    <mergeCell ref="F1701:J1701"/>
    <mergeCell ref="K1701:R1701"/>
    <mergeCell ref="S1701:W1701"/>
    <mergeCell ref="X1701:AB1701"/>
    <mergeCell ref="A1702:E1702"/>
    <mergeCell ref="F1702:J1702"/>
    <mergeCell ref="K1702:R1702"/>
    <mergeCell ref="S1702:W1702"/>
    <mergeCell ref="X1702:AB1702"/>
    <mergeCell ref="A1703:E1703"/>
    <mergeCell ref="F1703:J1703"/>
    <mergeCell ref="K1703:R1703"/>
    <mergeCell ref="S1703:W1703"/>
    <mergeCell ref="X1703:AB1703"/>
    <mergeCell ref="A1704:E1704"/>
    <mergeCell ref="F1704:J1704"/>
    <mergeCell ref="K1704:R1704"/>
    <mergeCell ref="S1704:W1704"/>
    <mergeCell ref="X1704:AB1704"/>
    <mergeCell ref="A1705:E1705"/>
    <mergeCell ref="F1705:J1705"/>
    <mergeCell ref="K1705:R1705"/>
    <mergeCell ref="S1705:W1705"/>
    <mergeCell ref="X1705:AB1705"/>
    <mergeCell ref="A1706:W1706"/>
    <mergeCell ref="X1706:AB1706"/>
    <mergeCell ref="A1707:W1707"/>
    <mergeCell ref="X1707:AB1707"/>
    <mergeCell ref="A1708:W1708"/>
    <mergeCell ref="X1708:AB1708"/>
    <mergeCell ref="A1709:W1709"/>
    <mergeCell ref="X1709:AB1709"/>
    <mergeCell ref="A1710:W1710"/>
    <mergeCell ref="X1710:AB1710"/>
    <mergeCell ref="A1718:AB1718"/>
    <mergeCell ref="B1720:L1720"/>
    <mergeCell ref="M1720:X1720"/>
    <mergeCell ref="B1721:L1721"/>
    <mergeCell ref="A1723:AB1723"/>
    <mergeCell ref="A1714:E1714"/>
    <mergeCell ref="F1714:AB1714"/>
    <mergeCell ref="A1715:E1715"/>
    <mergeCell ref="F1715:AB1715"/>
    <mergeCell ref="B1725:L1725"/>
    <mergeCell ref="M1725:X1725"/>
    <mergeCell ref="B1726:L1726"/>
    <mergeCell ref="M1726:X1726"/>
    <mergeCell ref="B1727:L1727"/>
    <mergeCell ref="M1727:X1727"/>
    <mergeCell ref="B1728:L1728"/>
    <mergeCell ref="M1728:X1728"/>
    <mergeCell ref="A1730:AB1730"/>
    <mergeCell ref="B1732:L1732"/>
    <mergeCell ref="M1732:X1732"/>
    <mergeCell ref="B1733:L1733"/>
    <mergeCell ref="M1733:X1733"/>
    <mergeCell ref="B1734:L1734"/>
    <mergeCell ref="M1734:R1734"/>
    <mergeCell ref="S1734:X1734"/>
    <mergeCell ref="B1735:L1735"/>
    <mergeCell ref="M1735:Q1735"/>
    <mergeCell ref="R1735:S1735"/>
    <mergeCell ref="T1735:X1735"/>
    <mergeCell ref="A1740:AB1740"/>
    <mergeCell ref="A1742:B1742"/>
    <mergeCell ref="A1743:E1744"/>
    <mergeCell ref="F1743:J1744"/>
    <mergeCell ref="K1743:R1744"/>
    <mergeCell ref="S1743:W1744"/>
    <mergeCell ref="X1743:AB1744"/>
    <mergeCell ref="A1745:E1745"/>
    <mergeCell ref="F1745:J1745"/>
    <mergeCell ref="K1745:R1745"/>
    <mergeCell ref="S1745:W1745"/>
    <mergeCell ref="X1745:AB1745"/>
    <mergeCell ref="A1746:E1746"/>
    <mergeCell ref="F1746:J1746"/>
    <mergeCell ref="K1746:R1746"/>
    <mergeCell ref="S1746:W1746"/>
    <mergeCell ref="X1746:AB1746"/>
    <mergeCell ref="A1747:E1747"/>
    <mergeCell ref="F1747:J1747"/>
    <mergeCell ref="K1747:R1747"/>
    <mergeCell ref="S1747:W1747"/>
    <mergeCell ref="X1747:AB1747"/>
    <mergeCell ref="A1748:E1748"/>
    <mergeCell ref="F1748:J1748"/>
    <mergeCell ref="K1748:R1748"/>
    <mergeCell ref="S1748:W1748"/>
    <mergeCell ref="X1748:AB1748"/>
    <mergeCell ref="A1749:E1749"/>
    <mergeCell ref="F1749:J1749"/>
    <mergeCell ref="K1749:R1749"/>
    <mergeCell ref="S1749:W1749"/>
    <mergeCell ref="X1749:AB1749"/>
    <mergeCell ref="A1750:E1750"/>
    <mergeCell ref="F1750:J1750"/>
    <mergeCell ref="K1750:R1750"/>
    <mergeCell ref="S1750:W1750"/>
    <mergeCell ref="X1750:AB1750"/>
    <mergeCell ref="A1751:E1751"/>
    <mergeCell ref="F1751:J1751"/>
    <mergeCell ref="K1751:R1751"/>
    <mergeCell ref="S1751:W1751"/>
    <mergeCell ref="X1751:AB1751"/>
    <mergeCell ref="A1752:E1752"/>
    <mergeCell ref="F1752:J1752"/>
    <mergeCell ref="K1752:R1752"/>
    <mergeCell ref="S1752:W1752"/>
    <mergeCell ref="X1752:AB1752"/>
    <mergeCell ref="A1753:E1753"/>
    <mergeCell ref="F1753:J1753"/>
    <mergeCell ref="K1753:R1753"/>
    <mergeCell ref="S1753:W1753"/>
    <mergeCell ref="X1753:AB1753"/>
    <mergeCell ref="A1754:E1754"/>
    <mergeCell ref="F1754:J1754"/>
    <mergeCell ref="K1754:R1754"/>
    <mergeCell ref="S1754:W1754"/>
    <mergeCell ref="X1754:AB1754"/>
    <mergeCell ref="A1755:E1755"/>
    <mergeCell ref="F1755:J1755"/>
    <mergeCell ref="K1755:R1755"/>
    <mergeCell ref="S1755:W1755"/>
    <mergeCell ref="X1755:AB1755"/>
    <mergeCell ref="A1756:E1756"/>
    <mergeCell ref="F1756:J1756"/>
    <mergeCell ref="K1756:R1756"/>
    <mergeCell ref="S1756:W1756"/>
    <mergeCell ref="X1756:AB1756"/>
    <mergeCell ref="A1757:W1757"/>
    <mergeCell ref="X1757:AB1757"/>
    <mergeCell ref="A1758:W1758"/>
    <mergeCell ref="X1758:AB1758"/>
    <mergeCell ref="A1759:W1759"/>
    <mergeCell ref="X1759:AB1759"/>
    <mergeCell ref="A1760:W1760"/>
    <mergeCell ref="X1760:AB1760"/>
    <mergeCell ref="A1764:B1764"/>
    <mergeCell ref="A1765:E1766"/>
    <mergeCell ref="F1765:J1766"/>
    <mergeCell ref="K1765:R1766"/>
    <mergeCell ref="S1765:W1766"/>
    <mergeCell ref="X1765:AB1766"/>
    <mergeCell ref="A1767:E1767"/>
    <mergeCell ref="F1767:J1767"/>
    <mergeCell ref="K1767:R1767"/>
    <mergeCell ref="S1767:W1767"/>
    <mergeCell ref="X1767:AB1767"/>
    <mergeCell ref="A1768:E1768"/>
    <mergeCell ref="F1768:J1768"/>
    <mergeCell ref="K1768:R1768"/>
    <mergeCell ref="S1768:W1768"/>
    <mergeCell ref="X1768:AB1768"/>
    <mergeCell ref="A1769:E1769"/>
    <mergeCell ref="F1769:J1769"/>
    <mergeCell ref="K1769:R1769"/>
    <mergeCell ref="S1769:W1769"/>
    <mergeCell ref="X1769:AB1769"/>
    <mergeCell ref="A1770:E1770"/>
    <mergeCell ref="F1770:J1770"/>
    <mergeCell ref="K1770:R1770"/>
    <mergeCell ref="S1770:W1770"/>
    <mergeCell ref="X1770:AB1770"/>
    <mergeCell ref="A1771:E1771"/>
    <mergeCell ref="F1771:J1771"/>
    <mergeCell ref="K1771:R1771"/>
    <mergeCell ref="S1771:W1771"/>
    <mergeCell ref="X1771:AB1771"/>
    <mergeCell ref="A1772:E1772"/>
    <mergeCell ref="F1772:J1772"/>
    <mergeCell ref="K1772:R1772"/>
    <mergeCell ref="S1772:W1772"/>
    <mergeCell ref="X1772:AB1772"/>
    <mergeCell ref="A1773:E1773"/>
    <mergeCell ref="F1773:J1773"/>
    <mergeCell ref="K1773:R1773"/>
    <mergeCell ref="S1773:W1773"/>
    <mergeCell ref="X1773:AB1773"/>
    <mergeCell ref="A1774:E1774"/>
    <mergeCell ref="F1774:J1774"/>
    <mergeCell ref="K1774:R1774"/>
    <mergeCell ref="S1774:W1774"/>
    <mergeCell ref="X1774:AB1774"/>
    <mergeCell ref="A1775:E1775"/>
    <mergeCell ref="F1775:J1775"/>
    <mergeCell ref="K1775:R1775"/>
    <mergeCell ref="S1775:W1775"/>
    <mergeCell ref="X1775:AB1775"/>
    <mergeCell ref="A1776:E1776"/>
    <mergeCell ref="F1776:J1776"/>
    <mergeCell ref="K1776:R1776"/>
    <mergeCell ref="S1776:W1776"/>
    <mergeCell ref="X1776:AB1776"/>
    <mergeCell ref="A1777:E1777"/>
    <mergeCell ref="F1777:J1777"/>
    <mergeCell ref="K1777:R1777"/>
    <mergeCell ref="S1777:W1777"/>
    <mergeCell ref="X1777:AB1777"/>
    <mergeCell ref="A1778:E1778"/>
    <mergeCell ref="F1778:J1778"/>
    <mergeCell ref="K1778:R1778"/>
    <mergeCell ref="S1778:W1778"/>
    <mergeCell ref="X1778:AB1778"/>
    <mergeCell ref="A1779:W1779"/>
    <mergeCell ref="X1779:AB1779"/>
    <mergeCell ref="A1780:W1780"/>
    <mergeCell ref="X1780:AB1780"/>
    <mergeCell ref="A1781:W1781"/>
    <mergeCell ref="X1781:AB1781"/>
    <mergeCell ref="A1782:W1782"/>
    <mergeCell ref="X1782:AB1782"/>
    <mergeCell ref="A1786:B1786"/>
    <mergeCell ref="A1787:E1788"/>
    <mergeCell ref="F1787:J1788"/>
    <mergeCell ref="K1787:R1788"/>
    <mergeCell ref="S1787:W1788"/>
    <mergeCell ref="X1787:AB1788"/>
    <mergeCell ref="A1789:E1789"/>
    <mergeCell ref="F1789:J1789"/>
    <mergeCell ref="K1789:R1789"/>
    <mergeCell ref="S1789:W1789"/>
    <mergeCell ref="X1789:AB1789"/>
    <mergeCell ref="A1790:E1790"/>
    <mergeCell ref="F1790:J1790"/>
    <mergeCell ref="K1790:R1790"/>
    <mergeCell ref="S1790:W1790"/>
    <mergeCell ref="X1790:AB1790"/>
    <mergeCell ref="A1791:E1791"/>
    <mergeCell ref="F1791:J1791"/>
    <mergeCell ref="K1791:R1791"/>
    <mergeCell ref="S1791:W1791"/>
    <mergeCell ref="X1791:AB1791"/>
    <mergeCell ref="A1792:E1792"/>
    <mergeCell ref="F1792:J1792"/>
    <mergeCell ref="K1792:R1792"/>
    <mergeCell ref="S1792:W1792"/>
    <mergeCell ref="X1792:AB1792"/>
    <mergeCell ref="X1799:AB1799"/>
    <mergeCell ref="A1800:E1800"/>
    <mergeCell ref="F1800:J1800"/>
    <mergeCell ref="K1800:R1800"/>
    <mergeCell ref="S1800:W1800"/>
    <mergeCell ref="X1800:AB1800"/>
    <mergeCell ref="A1793:E1793"/>
    <mergeCell ref="F1793:J1793"/>
    <mergeCell ref="K1793:R1793"/>
    <mergeCell ref="S1793:W1793"/>
    <mergeCell ref="X1793:AB1793"/>
    <mergeCell ref="A1794:E1794"/>
    <mergeCell ref="F1794:J1794"/>
    <mergeCell ref="K1794:R1794"/>
    <mergeCell ref="S1794:W1794"/>
    <mergeCell ref="X1794:AB1794"/>
    <mergeCell ref="A1795:E1795"/>
    <mergeCell ref="F1795:J1795"/>
    <mergeCell ref="K1795:R1795"/>
    <mergeCell ref="S1795:W1795"/>
    <mergeCell ref="X1795:AB1795"/>
    <mergeCell ref="A1796:E1796"/>
    <mergeCell ref="F1796:J1796"/>
    <mergeCell ref="K1796:R1796"/>
    <mergeCell ref="S1796:W1796"/>
    <mergeCell ref="X1796:AB1796"/>
    <mergeCell ref="A2:N2"/>
    <mergeCell ref="O2:U2"/>
    <mergeCell ref="AE2:AR2"/>
    <mergeCell ref="A4:N4"/>
    <mergeCell ref="A5:N5"/>
    <mergeCell ref="A760:W760"/>
    <mergeCell ref="O5:AB5"/>
    <mergeCell ref="O4:AB4"/>
    <mergeCell ref="A1801:W1801"/>
    <mergeCell ref="X1801:AB1801"/>
    <mergeCell ref="A1802:W1802"/>
    <mergeCell ref="X1802:AB1802"/>
    <mergeCell ref="A1803:W1803"/>
    <mergeCell ref="X1803:AB1803"/>
    <mergeCell ref="A1804:W1804"/>
    <mergeCell ref="X1804:AB1804"/>
    <mergeCell ref="A1805:W1805"/>
    <mergeCell ref="X1805:AB1805"/>
    <mergeCell ref="A1797:E1797"/>
    <mergeCell ref="F1797:J1797"/>
    <mergeCell ref="K1797:R1797"/>
    <mergeCell ref="S1797:W1797"/>
    <mergeCell ref="X1797:AB1797"/>
    <mergeCell ref="A1798:E1798"/>
    <mergeCell ref="F1798:J1798"/>
    <mergeCell ref="K1798:R1798"/>
    <mergeCell ref="S1798:W1798"/>
    <mergeCell ref="X1798:AB1798"/>
    <mergeCell ref="A1799:E1799"/>
    <mergeCell ref="F1799:J1799"/>
    <mergeCell ref="K1799:R1799"/>
    <mergeCell ref="S1799:W1799"/>
    <mergeCell ref="A1809:E1809"/>
    <mergeCell ref="F1809:AB1809"/>
    <mergeCell ref="A1810:E1810"/>
    <mergeCell ref="F1810:AB1810"/>
    <mergeCell ref="A1813:AB1813"/>
    <mergeCell ref="B1815:L1815"/>
    <mergeCell ref="M1815:X1815"/>
    <mergeCell ref="B1816:L1816"/>
    <mergeCell ref="A1818:AB1818"/>
    <mergeCell ref="B1820:L1820"/>
    <mergeCell ref="M1820:X1820"/>
    <mergeCell ref="B1821:L1821"/>
    <mergeCell ref="M1821:X1821"/>
    <mergeCell ref="B1822:L1822"/>
    <mergeCell ref="M1822:X1822"/>
    <mergeCell ref="B1823:L1823"/>
    <mergeCell ref="M1823:X1823"/>
    <mergeCell ref="A1825:AB1825"/>
    <mergeCell ref="B1827:L1827"/>
    <mergeCell ref="M1827:X1827"/>
    <mergeCell ref="B1828:L1828"/>
    <mergeCell ref="M1828:X1828"/>
    <mergeCell ref="B1829:L1829"/>
    <mergeCell ref="M1829:R1829"/>
    <mergeCell ref="S1829:X1829"/>
    <mergeCell ref="B1830:L1830"/>
    <mergeCell ref="M1830:Q1830"/>
    <mergeCell ref="R1830:S1830"/>
    <mergeCell ref="T1830:X1830"/>
    <mergeCell ref="A1835:AB1835"/>
    <mergeCell ref="A1837:B1837"/>
    <mergeCell ref="A1838:E1839"/>
    <mergeCell ref="F1838:J1839"/>
    <mergeCell ref="K1838:R1839"/>
    <mergeCell ref="S1838:W1839"/>
    <mergeCell ref="X1838:AB1839"/>
    <mergeCell ref="A1840:E1840"/>
    <mergeCell ref="F1840:J1840"/>
    <mergeCell ref="K1840:R1840"/>
    <mergeCell ref="S1840:W1840"/>
    <mergeCell ref="X1840:AB1840"/>
    <mergeCell ref="A1841:E1841"/>
    <mergeCell ref="F1841:J1841"/>
    <mergeCell ref="K1841:R1841"/>
    <mergeCell ref="S1841:W1841"/>
    <mergeCell ref="X1841:AB1841"/>
    <mergeCell ref="A1842:E1842"/>
    <mergeCell ref="F1842:J1842"/>
    <mergeCell ref="K1842:R1842"/>
    <mergeCell ref="S1842:W1842"/>
    <mergeCell ref="X1842:AB1842"/>
    <mergeCell ref="A1843:E1843"/>
    <mergeCell ref="F1843:J1843"/>
    <mergeCell ref="K1843:R1843"/>
    <mergeCell ref="S1843:W1843"/>
    <mergeCell ref="X1843:AB1843"/>
    <mergeCell ref="A1844:E1844"/>
    <mergeCell ref="F1844:J1844"/>
    <mergeCell ref="K1844:R1844"/>
    <mergeCell ref="S1844:W1844"/>
    <mergeCell ref="X1844:AB1844"/>
    <mergeCell ref="A1845:E1845"/>
    <mergeCell ref="F1845:J1845"/>
    <mergeCell ref="K1845:R1845"/>
    <mergeCell ref="S1845:W1845"/>
    <mergeCell ref="X1845:AB1845"/>
    <mergeCell ref="A1846:E1846"/>
    <mergeCell ref="F1846:J1846"/>
    <mergeCell ref="K1846:R1846"/>
    <mergeCell ref="S1846:W1846"/>
    <mergeCell ref="X1846:AB1846"/>
    <mergeCell ref="A1847:E1847"/>
    <mergeCell ref="F1847:J1847"/>
    <mergeCell ref="K1847:R1847"/>
    <mergeCell ref="S1847:W1847"/>
    <mergeCell ref="X1847:AB1847"/>
    <mergeCell ref="A1848:E1848"/>
    <mergeCell ref="F1848:J1848"/>
    <mergeCell ref="K1848:R1848"/>
    <mergeCell ref="S1848:W1848"/>
    <mergeCell ref="X1848:AB1848"/>
    <mergeCell ref="A1849:E1849"/>
    <mergeCell ref="F1849:J1849"/>
    <mergeCell ref="K1849:R1849"/>
    <mergeCell ref="S1849:W1849"/>
    <mergeCell ref="X1849:AB1849"/>
    <mergeCell ref="A1850:E1850"/>
    <mergeCell ref="F1850:J1850"/>
    <mergeCell ref="K1850:R1850"/>
    <mergeCell ref="S1850:W1850"/>
    <mergeCell ref="X1850:AB1850"/>
    <mergeCell ref="A1851:E1851"/>
    <mergeCell ref="F1851:J1851"/>
    <mergeCell ref="K1851:R1851"/>
    <mergeCell ref="S1851:W1851"/>
    <mergeCell ref="X1851:AB1851"/>
    <mergeCell ref="A1852:W1852"/>
    <mergeCell ref="X1852:AB1852"/>
    <mergeCell ref="A1853:W1853"/>
    <mergeCell ref="X1853:AB1853"/>
    <mergeCell ref="A1854:W1854"/>
    <mergeCell ref="X1854:AB1854"/>
    <mergeCell ref="A1855:W1855"/>
    <mergeCell ref="X1855:AB1855"/>
    <mergeCell ref="A1859:B1859"/>
    <mergeCell ref="A1860:E1861"/>
    <mergeCell ref="F1860:J1861"/>
    <mergeCell ref="K1860:R1861"/>
    <mergeCell ref="S1860:W1861"/>
    <mergeCell ref="X1860:AB1861"/>
    <mergeCell ref="A1862:E1862"/>
    <mergeCell ref="F1862:J1862"/>
    <mergeCell ref="K1862:R1862"/>
    <mergeCell ref="S1862:W1862"/>
    <mergeCell ref="X1862:AB1862"/>
    <mergeCell ref="A1863:E1863"/>
    <mergeCell ref="F1863:J1863"/>
    <mergeCell ref="K1863:R1863"/>
    <mergeCell ref="S1863:W1863"/>
    <mergeCell ref="X1863:AB1863"/>
    <mergeCell ref="A1864:E1864"/>
    <mergeCell ref="F1864:J1864"/>
    <mergeCell ref="K1864:R1864"/>
    <mergeCell ref="S1864:W1864"/>
    <mergeCell ref="X1864:AB1864"/>
    <mergeCell ref="A1865:E1865"/>
    <mergeCell ref="F1865:J1865"/>
    <mergeCell ref="K1865:R1865"/>
    <mergeCell ref="S1865:W1865"/>
    <mergeCell ref="X1865:AB1865"/>
    <mergeCell ref="A1866:E1866"/>
    <mergeCell ref="F1866:J1866"/>
    <mergeCell ref="K1866:R1866"/>
    <mergeCell ref="S1866:W1866"/>
    <mergeCell ref="X1866:AB1866"/>
    <mergeCell ref="A1867:E1867"/>
    <mergeCell ref="F1867:J1867"/>
    <mergeCell ref="K1867:R1867"/>
    <mergeCell ref="S1867:W1867"/>
    <mergeCell ref="X1867:AB1867"/>
    <mergeCell ref="A1868:E1868"/>
    <mergeCell ref="F1868:J1868"/>
    <mergeCell ref="K1868:R1868"/>
    <mergeCell ref="S1868:W1868"/>
    <mergeCell ref="X1868:AB1868"/>
    <mergeCell ref="A1869:E1869"/>
    <mergeCell ref="F1869:J1869"/>
    <mergeCell ref="K1869:R1869"/>
    <mergeCell ref="S1869:W1869"/>
    <mergeCell ref="X1869:AB1869"/>
    <mergeCell ref="A1870:E1870"/>
    <mergeCell ref="F1870:J1870"/>
    <mergeCell ref="K1870:R1870"/>
    <mergeCell ref="S1870:W1870"/>
    <mergeCell ref="X1870:AB1870"/>
    <mergeCell ref="A1871:E1871"/>
    <mergeCell ref="F1871:J1871"/>
    <mergeCell ref="K1871:R1871"/>
    <mergeCell ref="S1871:W1871"/>
    <mergeCell ref="X1871:AB1871"/>
    <mergeCell ref="A1872:E1872"/>
    <mergeCell ref="F1872:J1872"/>
    <mergeCell ref="K1872:R1872"/>
    <mergeCell ref="S1872:W1872"/>
    <mergeCell ref="X1872:AB1872"/>
    <mergeCell ref="A1873:E1873"/>
    <mergeCell ref="F1873:J1873"/>
    <mergeCell ref="K1873:R1873"/>
    <mergeCell ref="S1873:W1873"/>
    <mergeCell ref="X1873:AB1873"/>
    <mergeCell ref="A1874:W1874"/>
    <mergeCell ref="X1874:AB1874"/>
    <mergeCell ref="A1875:W1875"/>
    <mergeCell ref="X1875:AB1875"/>
    <mergeCell ref="A1876:W1876"/>
    <mergeCell ref="X1876:AB1876"/>
    <mergeCell ref="A1877:W1877"/>
    <mergeCell ref="X1877:AB1877"/>
    <mergeCell ref="A1881:B1881"/>
    <mergeCell ref="A1882:E1883"/>
    <mergeCell ref="F1882:J1883"/>
    <mergeCell ref="K1882:R1883"/>
    <mergeCell ref="S1882:W1883"/>
    <mergeCell ref="X1882:AB1883"/>
    <mergeCell ref="A1884:E1884"/>
    <mergeCell ref="F1884:J1884"/>
    <mergeCell ref="K1884:R1884"/>
    <mergeCell ref="S1884:W1884"/>
    <mergeCell ref="X1884:AB1884"/>
    <mergeCell ref="A1885:E1885"/>
    <mergeCell ref="F1885:J1885"/>
    <mergeCell ref="K1885:R1885"/>
    <mergeCell ref="S1885:W1885"/>
    <mergeCell ref="X1885:AB1885"/>
    <mergeCell ref="A1886:E1886"/>
    <mergeCell ref="F1886:J1886"/>
    <mergeCell ref="K1886:R1886"/>
    <mergeCell ref="S1886:W1886"/>
    <mergeCell ref="X1886:AB1886"/>
    <mergeCell ref="A1887:E1887"/>
    <mergeCell ref="F1887:J1887"/>
    <mergeCell ref="K1887:R1887"/>
    <mergeCell ref="S1887:W1887"/>
    <mergeCell ref="X1887:AB1887"/>
    <mergeCell ref="A1888:E1888"/>
    <mergeCell ref="F1888:J1888"/>
    <mergeCell ref="K1888:R1888"/>
    <mergeCell ref="S1888:W1888"/>
    <mergeCell ref="X1888:AB1888"/>
    <mergeCell ref="A1889:E1889"/>
    <mergeCell ref="F1889:J1889"/>
    <mergeCell ref="K1889:R1889"/>
    <mergeCell ref="S1889:W1889"/>
    <mergeCell ref="X1889:AB1889"/>
    <mergeCell ref="A1890:E1890"/>
    <mergeCell ref="F1890:J1890"/>
    <mergeCell ref="K1890:R1890"/>
    <mergeCell ref="S1890:W1890"/>
    <mergeCell ref="X1890:AB1890"/>
    <mergeCell ref="A1891:E1891"/>
    <mergeCell ref="F1891:J1891"/>
    <mergeCell ref="K1891:R1891"/>
    <mergeCell ref="S1891:W1891"/>
    <mergeCell ref="X1891:AB1891"/>
    <mergeCell ref="A1892:E1892"/>
    <mergeCell ref="F1892:J1892"/>
    <mergeCell ref="K1892:R1892"/>
    <mergeCell ref="S1892:W1892"/>
    <mergeCell ref="X1892:AB1892"/>
    <mergeCell ref="A1893:E1893"/>
    <mergeCell ref="F1893:J1893"/>
    <mergeCell ref="K1893:R1893"/>
    <mergeCell ref="S1893:W1893"/>
    <mergeCell ref="X1893:AB1893"/>
    <mergeCell ref="A1894:E1894"/>
    <mergeCell ref="F1894:J1894"/>
    <mergeCell ref="K1894:R1894"/>
    <mergeCell ref="S1894:W1894"/>
    <mergeCell ref="X1894:AB1894"/>
    <mergeCell ref="A1895:E1895"/>
    <mergeCell ref="F1895:J1895"/>
    <mergeCell ref="K1895:R1895"/>
    <mergeCell ref="S1895:W1895"/>
    <mergeCell ref="X1895:AB1895"/>
    <mergeCell ref="A1896:W1896"/>
    <mergeCell ref="X1896:AB1896"/>
    <mergeCell ref="A1897:W1897"/>
    <mergeCell ref="X1897:AB1897"/>
    <mergeCell ref="A1898:W1898"/>
    <mergeCell ref="X1898:AB1898"/>
    <mergeCell ref="A1899:W1899"/>
    <mergeCell ref="X1899:AB1899"/>
    <mergeCell ref="A1900:W1900"/>
    <mergeCell ref="X1900:AB1900"/>
    <mergeCell ref="A1904:E1904"/>
    <mergeCell ref="F1904:AB1904"/>
    <mergeCell ref="A1905:E1905"/>
    <mergeCell ref="F1905:AB1905"/>
    <mergeCell ref="A1908:AB1908"/>
    <mergeCell ref="B1910:L1910"/>
    <mergeCell ref="M1910:X1910"/>
    <mergeCell ref="B1911:L1911"/>
    <mergeCell ref="A1913:AB1913"/>
    <mergeCell ref="B1915:L1915"/>
    <mergeCell ref="M1915:X1915"/>
    <mergeCell ref="B1916:L1916"/>
    <mergeCell ref="M1916:X1916"/>
    <mergeCell ref="B1917:L1917"/>
    <mergeCell ref="M1917:X1917"/>
    <mergeCell ref="B1918:L1918"/>
    <mergeCell ref="M1918:X1918"/>
    <mergeCell ref="A1920:AB1920"/>
    <mergeCell ref="B1922:L1922"/>
    <mergeCell ref="M1922:X1922"/>
    <mergeCell ref="B1923:L1923"/>
    <mergeCell ref="M1923:X1923"/>
    <mergeCell ref="B1924:L1924"/>
    <mergeCell ref="M1924:R1924"/>
    <mergeCell ref="S1924:X1924"/>
    <mergeCell ref="B1925:L1925"/>
    <mergeCell ref="M1925:Q1925"/>
    <mergeCell ref="R1925:S1925"/>
    <mergeCell ref="T1925:X1925"/>
    <mergeCell ref="A1930:AB1930"/>
    <mergeCell ref="A1932:B1932"/>
    <mergeCell ref="A1933:E1934"/>
    <mergeCell ref="F1933:J1934"/>
    <mergeCell ref="K1933:R1934"/>
    <mergeCell ref="S1933:W1934"/>
    <mergeCell ref="X1933:AB1934"/>
    <mergeCell ref="A1935:E1935"/>
    <mergeCell ref="F1935:J1935"/>
    <mergeCell ref="K1935:R1935"/>
    <mergeCell ref="S1935:W1935"/>
    <mergeCell ref="X1935:AB1935"/>
    <mergeCell ref="A1936:E1936"/>
    <mergeCell ref="F1936:J1936"/>
    <mergeCell ref="K1936:R1936"/>
    <mergeCell ref="S1936:W1936"/>
    <mergeCell ref="X1936:AB1936"/>
    <mergeCell ref="A1937:E1937"/>
    <mergeCell ref="F1937:J1937"/>
    <mergeCell ref="K1937:R1937"/>
    <mergeCell ref="S1937:W1937"/>
    <mergeCell ref="X1937:AB1937"/>
    <mergeCell ref="A1938:E1938"/>
    <mergeCell ref="F1938:J1938"/>
    <mergeCell ref="K1938:R1938"/>
    <mergeCell ref="S1938:W1938"/>
    <mergeCell ref="X1938:AB1938"/>
    <mergeCell ref="A1939:E1939"/>
    <mergeCell ref="F1939:J1939"/>
    <mergeCell ref="K1939:R1939"/>
    <mergeCell ref="S1939:W1939"/>
    <mergeCell ref="X1939:AB1939"/>
    <mergeCell ref="A1940:E1940"/>
    <mergeCell ref="F1940:J1940"/>
    <mergeCell ref="K1940:R1940"/>
    <mergeCell ref="S1940:W1940"/>
    <mergeCell ref="X1940:AB1940"/>
    <mergeCell ref="A1941:E1941"/>
    <mergeCell ref="F1941:J1941"/>
    <mergeCell ref="K1941:R1941"/>
    <mergeCell ref="S1941:W1941"/>
    <mergeCell ref="X1941:AB1941"/>
    <mergeCell ref="A1942:E1942"/>
    <mergeCell ref="F1942:J1942"/>
    <mergeCell ref="K1942:R1942"/>
    <mergeCell ref="S1942:W1942"/>
    <mergeCell ref="X1942:AB1942"/>
    <mergeCell ref="A1943:E1943"/>
    <mergeCell ref="F1943:J1943"/>
    <mergeCell ref="K1943:R1943"/>
    <mergeCell ref="S1943:W1943"/>
    <mergeCell ref="X1943:AB1943"/>
    <mergeCell ref="A1944:E1944"/>
    <mergeCell ref="F1944:J1944"/>
    <mergeCell ref="K1944:R1944"/>
    <mergeCell ref="S1944:W1944"/>
    <mergeCell ref="X1944:AB1944"/>
    <mergeCell ref="A1945:E1945"/>
    <mergeCell ref="F1945:J1945"/>
    <mergeCell ref="K1945:R1945"/>
    <mergeCell ref="S1945:W1945"/>
    <mergeCell ref="X1945:AB1945"/>
    <mergeCell ref="A1946:E1946"/>
    <mergeCell ref="F1946:J1946"/>
    <mergeCell ref="K1946:R1946"/>
    <mergeCell ref="S1946:W1946"/>
    <mergeCell ref="X1946:AB1946"/>
    <mergeCell ref="A1947:W1947"/>
    <mergeCell ref="X1947:AB1947"/>
    <mergeCell ref="A1948:W1948"/>
    <mergeCell ref="X1948:AB1948"/>
    <mergeCell ref="A1949:W1949"/>
    <mergeCell ref="X1949:AB1949"/>
    <mergeCell ref="A1950:W1950"/>
    <mergeCell ref="X1950:AB1950"/>
    <mergeCell ref="A1954:B1954"/>
    <mergeCell ref="A1955:E1956"/>
    <mergeCell ref="F1955:J1956"/>
    <mergeCell ref="K1955:R1956"/>
    <mergeCell ref="S1955:W1956"/>
    <mergeCell ref="X1955:AB1956"/>
    <mergeCell ref="A1957:E1957"/>
    <mergeCell ref="F1957:J1957"/>
    <mergeCell ref="K1957:R1957"/>
    <mergeCell ref="S1957:W1957"/>
    <mergeCell ref="X1957:AB1957"/>
    <mergeCell ref="A1958:E1958"/>
    <mergeCell ref="F1958:J1958"/>
    <mergeCell ref="K1958:R1958"/>
    <mergeCell ref="S1958:W1958"/>
    <mergeCell ref="X1958:AB1958"/>
    <mergeCell ref="A1959:E1959"/>
    <mergeCell ref="F1959:J1959"/>
    <mergeCell ref="K1959:R1959"/>
    <mergeCell ref="S1959:W1959"/>
    <mergeCell ref="X1959:AB1959"/>
    <mergeCell ref="A1960:E1960"/>
    <mergeCell ref="F1960:J1960"/>
    <mergeCell ref="K1960:R1960"/>
    <mergeCell ref="S1960:W1960"/>
    <mergeCell ref="X1960:AB1960"/>
    <mergeCell ref="A1961:E1961"/>
    <mergeCell ref="F1961:J1961"/>
    <mergeCell ref="K1961:R1961"/>
    <mergeCell ref="S1961:W1961"/>
    <mergeCell ref="X1961:AB1961"/>
    <mergeCell ref="A1962:E1962"/>
    <mergeCell ref="F1962:J1962"/>
    <mergeCell ref="K1962:R1962"/>
    <mergeCell ref="S1962:W1962"/>
    <mergeCell ref="X1962:AB1962"/>
    <mergeCell ref="A1963:E1963"/>
    <mergeCell ref="F1963:J1963"/>
    <mergeCell ref="K1963:R1963"/>
    <mergeCell ref="S1963:W1963"/>
    <mergeCell ref="X1963:AB1963"/>
    <mergeCell ref="A1964:E1964"/>
    <mergeCell ref="F1964:J1964"/>
    <mergeCell ref="K1964:R1964"/>
    <mergeCell ref="S1964:W1964"/>
    <mergeCell ref="X1964:AB1964"/>
    <mergeCell ref="A1965:E1965"/>
    <mergeCell ref="F1965:J1965"/>
    <mergeCell ref="K1965:R1965"/>
    <mergeCell ref="S1965:W1965"/>
    <mergeCell ref="X1965:AB1965"/>
    <mergeCell ref="A1966:E1966"/>
    <mergeCell ref="F1966:J1966"/>
    <mergeCell ref="K1966:R1966"/>
    <mergeCell ref="S1966:W1966"/>
    <mergeCell ref="X1966:AB1966"/>
    <mergeCell ref="A1967:E1967"/>
    <mergeCell ref="F1967:J1967"/>
    <mergeCell ref="K1967:R1967"/>
    <mergeCell ref="S1967:W1967"/>
    <mergeCell ref="X1967:AB1967"/>
    <mergeCell ref="A1968:E1968"/>
    <mergeCell ref="F1968:J1968"/>
    <mergeCell ref="K1968:R1968"/>
    <mergeCell ref="S1968:W1968"/>
    <mergeCell ref="X1968:AB1968"/>
    <mergeCell ref="A1969:W1969"/>
    <mergeCell ref="X1969:AB1969"/>
    <mergeCell ref="A1970:W1970"/>
    <mergeCell ref="X1970:AB1970"/>
    <mergeCell ref="A1971:W1971"/>
    <mergeCell ref="X1971:AB1971"/>
    <mergeCell ref="A1972:W1972"/>
    <mergeCell ref="X1972:AB1972"/>
    <mergeCell ref="A1976:B1976"/>
    <mergeCell ref="A1977:E1978"/>
    <mergeCell ref="F1977:J1978"/>
    <mergeCell ref="K1977:R1978"/>
    <mergeCell ref="S1977:W1978"/>
    <mergeCell ref="X1977:AB1978"/>
    <mergeCell ref="A1979:E1979"/>
    <mergeCell ref="F1979:J1979"/>
    <mergeCell ref="K1979:R1979"/>
    <mergeCell ref="S1979:W1979"/>
    <mergeCell ref="X1979:AB1979"/>
    <mergeCell ref="A1980:E1980"/>
    <mergeCell ref="F1980:J1980"/>
    <mergeCell ref="K1980:R1980"/>
    <mergeCell ref="S1980:W1980"/>
    <mergeCell ref="X1980:AB1980"/>
    <mergeCell ref="A1981:E1981"/>
    <mergeCell ref="F1981:J1981"/>
    <mergeCell ref="K1981:R1981"/>
    <mergeCell ref="S1981:W1981"/>
    <mergeCell ref="X1981:AB1981"/>
    <mergeCell ref="A1982:E1982"/>
    <mergeCell ref="F1982:J1982"/>
    <mergeCell ref="K1982:R1982"/>
    <mergeCell ref="S1982:W1982"/>
    <mergeCell ref="X1982:AB1982"/>
    <mergeCell ref="A1983:E1983"/>
    <mergeCell ref="F1983:J1983"/>
    <mergeCell ref="K1983:R1983"/>
    <mergeCell ref="S1983:W1983"/>
    <mergeCell ref="X1983:AB1983"/>
    <mergeCell ref="A1984:E1984"/>
    <mergeCell ref="F1984:J1984"/>
    <mergeCell ref="K1984:R1984"/>
    <mergeCell ref="S1984:W1984"/>
    <mergeCell ref="X1984:AB1984"/>
    <mergeCell ref="A1985:E1985"/>
    <mergeCell ref="F1985:J1985"/>
    <mergeCell ref="K1985:R1985"/>
    <mergeCell ref="S1985:W1985"/>
    <mergeCell ref="X1985:AB1985"/>
    <mergeCell ref="A1986:E1986"/>
    <mergeCell ref="F1986:J1986"/>
    <mergeCell ref="K1986:R1986"/>
    <mergeCell ref="S1986:W1986"/>
    <mergeCell ref="X1986:AB1986"/>
    <mergeCell ref="A1991:W1991"/>
    <mergeCell ref="X1991:AB1991"/>
    <mergeCell ref="A1992:W1992"/>
    <mergeCell ref="X1992:AB1992"/>
    <mergeCell ref="A1993:W1993"/>
    <mergeCell ref="X1993:AB1993"/>
    <mergeCell ref="A1994:W1994"/>
    <mergeCell ref="X1994:AB1994"/>
    <mergeCell ref="A1995:W1995"/>
    <mergeCell ref="X1995:AB1995"/>
    <mergeCell ref="A664:W664"/>
    <mergeCell ref="X664:AB664"/>
    <mergeCell ref="A1987:E1987"/>
    <mergeCell ref="F1987:J1987"/>
    <mergeCell ref="K1987:R1987"/>
    <mergeCell ref="S1987:W1987"/>
    <mergeCell ref="X1987:AB1987"/>
    <mergeCell ref="A1988:E1988"/>
    <mergeCell ref="F1988:J1988"/>
    <mergeCell ref="K1988:R1988"/>
    <mergeCell ref="S1988:W1988"/>
    <mergeCell ref="X1988:AB1988"/>
    <mergeCell ref="A1989:E1989"/>
    <mergeCell ref="F1989:J1989"/>
    <mergeCell ref="K1989:R1989"/>
    <mergeCell ref="S1989:W1989"/>
    <mergeCell ref="X1989:AB1989"/>
    <mergeCell ref="A1990:E1990"/>
    <mergeCell ref="F1990:J1990"/>
    <mergeCell ref="K1990:R1990"/>
    <mergeCell ref="S1990:W1990"/>
    <mergeCell ref="X1990:AB1990"/>
  </mergeCells>
  <pageMargins left="0.78740157480314965" right="0.59055118110236227" top="0.78740157480314965" bottom="0.59055118110236227" header="0.31496062992125984" footer="0.31496062992125984"/>
  <pageSetup paperSize="9" scale="85" orientation="portrait" r:id="rId1"/>
  <headerFooter alignWithMargins="0">
    <oddFooter>&amp;C&amp;8                                             &amp;R&amp;10Seite &amp;P von &amp;N/Stand: 06.10.2025</oddFooter>
  </headerFooter>
  <rowBreaks count="39" manualBreakCount="39">
    <brk id="52" max="28" man="1"/>
    <brk id="97" max="16383" man="1"/>
    <brk id="147" max="28" man="1"/>
    <brk id="192" max="16383" man="1"/>
    <brk id="242" max="28" man="1"/>
    <brk id="287" max="16383" man="1"/>
    <brk id="337" max="28" man="1"/>
    <brk id="382" max="16383" man="1"/>
    <brk id="432" max="28" man="1"/>
    <brk id="477" max="16383" man="1"/>
    <brk id="527" max="28" man="1"/>
    <brk id="572" max="16383" man="1"/>
    <brk id="622" max="28" man="1"/>
    <brk id="667" max="16383" man="1"/>
    <brk id="717" max="28" man="1"/>
    <brk id="762" max="16383" man="1"/>
    <brk id="812" max="28" man="1"/>
    <brk id="857" max="16383" man="1"/>
    <brk id="907" max="28" man="1"/>
    <brk id="952" max="16383" man="1"/>
    <brk id="1002" max="28" man="1"/>
    <brk id="1047" max="16383" man="1"/>
    <brk id="1097" max="28" man="1"/>
    <brk id="1142" max="16383" man="1"/>
    <brk id="1192" max="28" man="1"/>
    <brk id="1237" max="16383" man="1"/>
    <brk id="1287" max="28" man="1"/>
    <brk id="1332" max="16383" man="1"/>
    <brk id="1382" max="28" man="1"/>
    <brk id="1427" max="16383" man="1"/>
    <brk id="1477" max="28" man="1"/>
    <brk id="1522" max="16383" man="1"/>
    <brk id="1572" max="28" man="1"/>
    <brk id="1617" max="16383" man="1"/>
    <brk id="1667" max="28" man="1"/>
    <brk id="1712" max="16383" man="1"/>
    <brk id="1762" max="28" man="1"/>
    <brk id="1807" max="16383" man="1"/>
    <brk id="1902" max="16383"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A1:AR51"/>
  <sheetViews>
    <sheetView showGridLines="0" zoomScaleNormal="100" zoomScaleSheetLayoutView="100" zoomScalePageLayoutView="115" workbookViewId="0">
      <selection activeCell="Z32" sqref="Z32:AC32"/>
    </sheetView>
  </sheetViews>
  <sheetFormatPr baseColWidth="10" defaultColWidth="2.625" defaultRowHeight="18" customHeight="1" x14ac:dyDescent="0.2"/>
  <cols>
    <col min="1" max="7" width="2.625" style="47"/>
    <col min="8" max="8" width="30.625" style="47" customWidth="1"/>
    <col min="9" max="9" width="2.625" style="47" customWidth="1"/>
    <col min="10" max="12" width="2.625" style="47"/>
    <col min="13" max="13" width="24.625" style="47" customWidth="1"/>
    <col min="14" max="16" width="2.625" style="47"/>
    <col min="17" max="17" width="5.75" style="47" customWidth="1"/>
    <col min="18" max="20" width="2.625" style="47"/>
    <col min="21" max="21" width="5.625" style="47" customWidth="1"/>
    <col min="22" max="24" width="2.625" style="47"/>
    <col min="25" max="25" width="5.625" style="47" customWidth="1"/>
    <col min="26" max="28" width="2.625" style="47"/>
    <col min="29" max="29" width="5.625" style="47" customWidth="1"/>
    <col min="30" max="35" width="2.625" style="47"/>
    <col min="36" max="36" width="8.125" style="47" bestFit="1" customWidth="1"/>
    <col min="37" max="16384" width="2.625" style="47"/>
  </cols>
  <sheetData>
    <row r="1" spans="1:44" ht="15" customHeight="1" x14ac:dyDescent="0.2"/>
    <row r="2" spans="1:44" s="43" customFormat="1" ht="15" customHeight="1" x14ac:dyDescent="0.2">
      <c r="A2" s="197" t="s">
        <v>143</v>
      </c>
      <c r="B2" s="197"/>
      <c r="C2" s="197"/>
      <c r="D2" s="197"/>
      <c r="E2" s="197"/>
      <c r="F2" s="197"/>
      <c r="G2" s="197"/>
      <c r="H2" s="197"/>
      <c r="I2" s="197"/>
      <c r="J2" s="197"/>
      <c r="K2" s="197"/>
      <c r="L2" s="197"/>
      <c r="M2" s="197"/>
      <c r="N2" s="197"/>
      <c r="O2" s="199" t="str">
        <f>IF(Gesamtübersicht!B6="","",Gesamtübersicht!B6)</f>
        <v/>
      </c>
      <c r="P2" s="199"/>
      <c r="Q2" s="199"/>
      <c r="R2" s="199"/>
      <c r="S2" s="199"/>
      <c r="T2" s="199"/>
      <c r="U2" s="199"/>
      <c r="V2" s="44"/>
      <c r="W2" s="44"/>
      <c r="X2" s="44"/>
      <c r="Y2" s="44"/>
      <c r="Z2" s="44"/>
      <c r="AA2" s="45"/>
      <c r="AB2" s="46"/>
      <c r="AC2" s="46"/>
      <c r="AE2" s="194" t="s">
        <v>139</v>
      </c>
      <c r="AF2" s="195"/>
      <c r="AG2" s="195"/>
      <c r="AH2" s="195"/>
      <c r="AI2" s="195"/>
      <c r="AJ2" s="195"/>
      <c r="AK2" s="195"/>
      <c r="AL2" s="195"/>
      <c r="AM2" s="195"/>
      <c r="AN2" s="195"/>
      <c r="AO2" s="195"/>
      <c r="AP2" s="195"/>
      <c r="AQ2" s="195"/>
      <c r="AR2" s="196"/>
    </row>
    <row r="3" spans="1:44" s="43" customFormat="1"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s="43" customFormat="1" ht="15" customHeight="1" x14ac:dyDescent="0.2">
      <c r="A4" s="197" t="s">
        <v>141</v>
      </c>
      <c r="B4" s="197"/>
      <c r="C4" s="197"/>
      <c r="D4" s="197"/>
      <c r="E4" s="197"/>
      <c r="F4" s="197"/>
      <c r="G4" s="197"/>
      <c r="H4" s="197"/>
      <c r="I4" s="197"/>
      <c r="J4" s="197"/>
      <c r="K4" s="197"/>
      <c r="L4" s="197"/>
      <c r="M4" s="197"/>
      <c r="N4" s="197"/>
      <c r="O4" s="198" t="str">
        <f>IF(Gesamtübersicht!B8="","",Gesamtübersicht!B8)</f>
        <v/>
      </c>
      <c r="P4" s="198"/>
      <c r="Q4" s="198"/>
      <c r="R4" s="198"/>
      <c r="S4" s="198"/>
      <c r="T4" s="198"/>
      <c r="U4" s="198"/>
      <c r="V4" s="198"/>
      <c r="W4" s="198"/>
      <c r="X4" s="198"/>
      <c r="Y4" s="198"/>
      <c r="Z4" s="198"/>
      <c r="AA4" s="198"/>
      <c r="AB4" s="198"/>
      <c r="AC4" s="198"/>
    </row>
    <row r="5" spans="1:44" s="43" customFormat="1" ht="15" customHeight="1" x14ac:dyDescent="0.2">
      <c r="A5" s="197" t="s">
        <v>142</v>
      </c>
      <c r="B5" s="197"/>
      <c r="C5" s="197"/>
      <c r="D5" s="197"/>
      <c r="E5" s="197"/>
      <c r="F5" s="197"/>
      <c r="G5" s="197"/>
      <c r="H5" s="197"/>
      <c r="I5" s="197"/>
      <c r="J5" s="197"/>
      <c r="K5" s="197"/>
      <c r="L5" s="197"/>
      <c r="M5" s="197"/>
      <c r="N5" s="197"/>
      <c r="O5" s="198" t="str">
        <f>IF(Gesamtübersicht!B9="","",Gesamtübersicht!B9)</f>
        <v/>
      </c>
      <c r="P5" s="198"/>
      <c r="Q5" s="198"/>
      <c r="R5" s="198"/>
      <c r="S5" s="198"/>
      <c r="T5" s="198"/>
      <c r="U5" s="198"/>
      <c r="V5" s="198"/>
      <c r="W5" s="198"/>
      <c r="X5" s="198"/>
      <c r="Y5" s="198"/>
      <c r="Z5" s="198"/>
      <c r="AA5" s="198"/>
      <c r="AB5" s="198"/>
      <c r="AC5" s="198"/>
    </row>
    <row r="6" spans="1:44" ht="15" customHeight="1" x14ac:dyDescent="0.2">
      <c r="B6" s="43"/>
      <c r="C6" s="43"/>
      <c r="D6" s="43"/>
      <c r="E6" s="49"/>
      <c r="F6" s="43"/>
      <c r="G6" s="43"/>
      <c r="H6" s="43"/>
      <c r="I6" s="43"/>
      <c r="J6" s="43"/>
      <c r="K6" s="43"/>
      <c r="L6" s="43"/>
      <c r="M6" s="43"/>
      <c r="N6" s="43"/>
      <c r="O6" s="43"/>
      <c r="P6" s="43"/>
      <c r="Q6" s="43"/>
      <c r="R6" s="43"/>
      <c r="S6" s="43"/>
      <c r="T6" s="43"/>
      <c r="U6" s="43"/>
      <c r="V6" s="43"/>
      <c r="W6" s="43"/>
      <c r="X6" s="43"/>
      <c r="Y6" s="43"/>
      <c r="Z6" s="43"/>
      <c r="AA6" s="43"/>
      <c r="AB6" s="43"/>
      <c r="AC6" s="100"/>
    </row>
    <row r="7" spans="1:44" ht="18" customHeight="1" x14ac:dyDescent="0.2">
      <c r="A7" s="162" t="s">
        <v>109</v>
      </c>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4"/>
    </row>
    <row r="8" spans="1:44" ht="9" customHeight="1" x14ac:dyDescent="0.2">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101"/>
    </row>
    <row r="9" spans="1:44" s="102" customFormat="1" ht="18" customHeight="1" x14ac:dyDescent="0.2">
      <c r="A9" s="241" t="s">
        <v>78</v>
      </c>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3"/>
    </row>
    <row r="10" spans="1:44" s="102" customFormat="1" ht="9" customHeight="1" x14ac:dyDescent="0.2">
      <c r="B10" s="47"/>
      <c r="C10" s="103"/>
      <c r="D10" s="103"/>
      <c r="E10" s="103"/>
      <c r="F10" s="103"/>
      <c r="G10" s="103"/>
      <c r="H10" s="103"/>
      <c r="AB10" s="104"/>
      <c r="AC10" s="104"/>
    </row>
    <row r="11" spans="1:44" ht="32.25" customHeight="1" x14ac:dyDescent="0.2">
      <c r="A11" s="105" t="s">
        <v>136</v>
      </c>
      <c r="B11" s="253" t="s">
        <v>11</v>
      </c>
      <c r="C11" s="253"/>
      <c r="D11" s="253"/>
      <c r="E11" s="253"/>
      <c r="F11" s="253"/>
      <c r="G11" s="253"/>
      <c r="H11" s="253"/>
      <c r="I11" s="253" t="s">
        <v>0</v>
      </c>
      <c r="J11" s="253"/>
      <c r="K11" s="253"/>
      <c r="L11" s="253"/>
      <c r="M11" s="253"/>
      <c r="N11" s="253" t="s">
        <v>110</v>
      </c>
      <c r="O11" s="253"/>
      <c r="P11" s="253"/>
      <c r="Q11" s="253"/>
      <c r="R11" s="253" t="s">
        <v>121</v>
      </c>
      <c r="S11" s="253"/>
      <c r="T11" s="253"/>
      <c r="U11" s="253"/>
      <c r="V11" s="253" t="s">
        <v>111</v>
      </c>
      <c r="W11" s="253"/>
      <c r="X11" s="253"/>
      <c r="Y11" s="253"/>
      <c r="Z11" s="253" t="s">
        <v>36</v>
      </c>
      <c r="AA11" s="253"/>
      <c r="AB11" s="253"/>
      <c r="AC11" s="253"/>
    </row>
    <row r="12" spans="1:44" ht="18" customHeight="1" x14ac:dyDescent="0.2">
      <c r="A12" s="106">
        <v>1</v>
      </c>
      <c r="B12" s="138" t="str">
        <f>IF(('Einzelkalk. Projektpersonal'!M10)="","",'Einzelkalk. Projektpersonal'!M10)</f>
        <v/>
      </c>
      <c r="C12" s="138"/>
      <c r="D12" s="138"/>
      <c r="E12" s="138"/>
      <c r="F12" s="138"/>
      <c r="G12" s="138"/>
      <c r="H12" s="138"/>
      <c r="I12" s="247" t="str">
        <f>IF(('Einzelkalk. Projektpersonal'!M22)="","",'Einzelkalk. Projektpersonal'!M22)</f>
        <v/>
      </c>
      <c r="J12" s="247"/>
      <c r="K12" s="247"/>
      <c r="L12" s="247"/>
      <c r="M12" s="247"/>
      <c r="N12" s="177" t="str">
        <f>IF(SUM('Einzelkalk. Projektpersonal'!X47, 'Einzelkalk. Projektpersonal'!X69,'Einzelkalk. Projektpersonal'!X91)=0,"", SUM('Einzelkalk. Projektpersonal'!X47,'Einzelkalk. Projektpersonal'!X69,'Einzelkalk. Projektpersonal'!X91))</f>
        <v/>
      </c>
      <c r="O12" s="177"/>
      <c r="P12" s="177"/>
      <c r="Q12" s="177"/>
      <c r="R12" s="177" t="str">
        <f>IF(SUM('Einzelkalk. Projektpersonal'!X48, 'Einzelkalk. Projektpersonal'!X70,'Einzelkalk. Projektpersonal'!X92)=0,"", SUM('Einzelkalk. Projektpersonal'!X48,'Einzelkalk. Projektpersonal'!X70,'Einzelkalk. Projektpersonal'!X92))</f>
        <v/>
      </c>
      <c r="S12" s="177"/>
      <c r="T12" s="177"/>
      <c r="U12" s="177"/>
      <c r="V12" s="177" t="str">
        <f>IF(SUM('Einzelkalk. Projektpersonal'!X49, 'Einzelkalk. Projektpersonal'!X71,'Einzelkalk. Projektpersonal'!X93)=0,"", SUM('Einzelkalk. Projektpersonal'!X49,'Einzelkalk. Projektpersonal'!X71,'Einzelkalk. Projektpersonal'!X93))</f>
        <v/>
      </c>
      <c r="W12" s="177"/>
      <c r="X12" s="177"/>
      <c r="Y12" s="177"/>
      <c r="Z12" s="150" t="str">
        <f>IF(R12="","",N12+R12+V12)</f>
        <v/>
      </c>
      <c r="AA12" s="150"/>
      <c r="AB12" s="150"/>
      <c r="AC12" s="150"/>
    </row>
    <row r="13" spans="1:44" ht="18" customHeight="1" x14ac:dyDescent="0.2">
      <c r="A13" s="106">
        <v>2</v>
      </c>
      <c r="B13" s="138" t="str">
        <f>IF(('Einzelkalk. Projektpersonal'!M105)="","",'Einzelkalk. Projektpersonal'!M105)</f>
        <v/>
      </c>
      <c r="C13" s="138"/>
      <c r="D13" s="138"/>
      <c r="E13" s="138"/>
      <c r="F13" s="138"/>
      <c r="G13" s="138"/>
      <c r="H13" s="138"/>
      <c r="I13" s="247" t="str">
        <f>IF(('Einzelkalk. Projektpersonal'!M117)="","",'Einzelkalk. Projektpersonal'!M117)</f>
        <v/>
      </c>
      <c r="J13" s="247"/>
      <c r="K13" s="247"/>
      <c r="L13" s="247"/>
      <c r="M13" s="247"/>
      <c r="N13" s="177" t="str">
        <f>IF(SUM('Einzelkalk. Projektpersonal'!X142,'Einzelkalk. Projektpersonal'!X164, 'Einzelkalk. Projektpersonal'!X186)=0,"", SUM('Einzelkalk. Projektpersonal'!X142,'Einzelkalk. Projektpersonal'!X164,'Einzelkalk. Projektpersonal'!X186))</f>
        <v/>
      </c>
      <c r="O13" s="177"/>
      <c r="P13" s="177"/>
      <c r="Q13" s="177"/>
      <c r="R13" s="177" t="str">
        <f>IF(SUM('Einzelkalk. Projektpersonal'!X143,'Einzelkalk. Projektpersonal'!X165, 'Einzelkalk. Projektpersonal'!X187)=0,"", SUM('Einzelkalk. Projektpersonal'!X143,'Einzelkalk. Projektpersonal'!X165,'Einzelkalk. Projektpersonal'!X187))</f>
        <v/>
      </c>
      <c r="S13" s="177"/>
      <c r="T13" s="177"/>
      <c r="U13" s="177"/>
      <c r="V13" s="177" t="str">
        <f>IF(SUM('Einzelkalk. Projektpersonal'!X144,'Einzelkalk. Projektpersonal'!X166, 'Einzelkalk. Projektpersonal'!X188)=0,"", SUM('Einzelkalk. Projektpersonal'!X144,'Einzelkalk. Projektpersonal'!X166,'Einzelkalk. Projektpersonal'!X188))</f>
        <v/>
      </c>
      <c r="W13" s="177"/>
      <c r="X13" s="177"/>
      <c r="Y13" s="177"/>
      <c r="Z13" s="150" t="str">
        <f>IF(R13="","",N13+R13+V13)</f>
        <v/>
      </c>
      <c r="AA13" s="150"/>
      <c r="AB13" s="150"/>
      <c r="AC13" s="150"/>
      <c r="AK13" s="107"/>
    </row>
    <row r="14" spans="1:44" ht="18" customHeight="1" x14ac:dyDescent="0.2">
      <c r="A14" s="106">
        <v>3</v>
      </c>
      <c r="B14" s="138" t="str">
        <f>IF(('Einzelkalk. Projektpersonal'!M200)="","",'Einzelkalk. Projektpersonal'!M200)</f>
        <v/>
      </c>
      <c r="C14" s="138"/>
      <c r="D14" s="138"/>
      <c r="E14" s="138"/>
      <c r="F14" s="138"/>
      <c r="G14" s="138"/>
      <c r="H14" s="138"/>
      <c r="I14" s="247" t="str">
        <f>IF(('Einzelkalk. Projektpersonal'!M212)="","",'Einzelkalk. Projektpersonal'!M212)</f>
        <v/>
      </c>
      <c r="J14" s="247"/>
      <c r="K14" s="247"/>
      <c r="L14" s="247"/>
      <c r="M14" s="247"/>
      <c r="N14" s="177" t="str">
        <f>IF(SUM('Einzelkalk. Projektpersonal'!X237,'Einzelkalk. Projektpersonal'!X259, 'Einzelkalk. Projektpersonal'!X281)=0,"", SUM('Einzelkalk. Projektpersonal'!X237,'Einzelkalk. Projektpersonal'!X259,'Einzelkalk. Projektpersonal'!X281))</f>
        <v/>
      </c>
      <c r="O14" s="177"/>
      <c r="P14" s="177"/>
      <c r="Q14" s="177"/>
      <c r="R14" s="177" t="str">
        <f>IF(SUM('Einzelkalk. Projektpersonal'!X238,'Einzelkalk. Projektpersonal'!X260, 'Einzelkalk. Projektpersonal'!X282)=0,"", SUM('Einzelkalk. Projektpersonal'!X238,'Einzelkalk. Projektpersonal'!X260,'Einzelkalk. Projektpersonal'!X282))</f>
        <v/>
      </c>
      <c r="S14" s="177"/>
      <c r="T14" s="177"/>
      <c r="U14" s="177"/>
      <c r="V14" s="177" t="str">
        <f>IF(SUM('Einzelkalk. Projektpersonal'!X239,'Einzelkalk. Projektpersonal'!X261, 'Einzelkalk. Projektpersonal'!X283)=0,"", SUM('Einzelkalk. Projektpersonal'!X239,'Einzelkalk. Projektpersonal'!X261,'Einzelkalk. Projektpersonal'!X283))</f>
        <v/>
      </c>
      <c r="W14" s="177"/>
      <c r="X14" s="177"/>
      <c r="Y14" s="177"/>
      <c r="Z14" s="150" t="str">
        <f t="shared" ref="Z14:Z18" si="0">IF(R14="","",N14+R14+V14)</f>
        <v/>
      </c>
      <c r="AA14" s="150"/>
      <c r="AB14" s="150"/>
      <c r="AC14" s="150"/>
    </row>
    <row r="15" spans="1:44" ht="18" customHeight="1" x14ac:dyDescent="0.2">
      <c r="A15" s="106">
        <v>4</v>
      </c>
      <c r="B15" s="138" t="str">
        <f>IF(('Einzelkalk. Projektpersonal'!M295)="","",'Einzelkalk. Projektpersonal'!M295)</f>
        <v/>
      </c>
      <c r="C15" s="138"/>
      <c r="D15" s="138"/>
      <c r="E15" s="138"/>
      <c r="F15" s="138"/>
      <c r="G15" s="138"/>
      <c r="H15" s="138"/>
      <c r="I15" s="247" t="str">
        <f>IF(('Einzelkalk. Projektpersonal'!M307)="","",'Einzelkalk. Projektpersonal'!M307)</f>
        <v/>
      </c>
      <c r="J15" s="247"/>
      <c r="K15" s="247"/>
      <c r="L15" s="247"/>
      <c r="M15" s="247"/>
      <c r="N15" s="177" t="str">
        <f>IF(SUM('Einzelkalk. Projektpersonal'!X332,'Einzelkalk. Projektpersonal'!X354, 'Einzelkalk. Projektpersonal'!X376)=0,"", SUM('Einzelkalk. Projektpersonal'!X332,'Einzelkalk. Projektpersonal'!X354,'Einzelkalk. Projektpersonal'!X376))</f>
        <v/>
      </c>
      <c r="O15" s="177"/>
      <c r="P15" s="177"/>
      <c r="Q15" s="177"/>
      <c r="R15" s="177" t="str">
        <f>IF(SUM('Einzelkalk. Projektpersonal'!X333,'Einzelkalk. Projektpersonal'!X355, 'Einzelkalk. Projektpersonal'!X377)=0,"", SUM('Einzelkalk. Projektpersonal'!X333,'Einzelkalk. Projektpersonal'!X355,'Einzelkalk. Projektpersonal'!X377))</f>
        <v/>
      </c>
      <c r="S15" s="177"/>
      <c r="T15" s="177"/>
      <c r="U15" s="177"/>
      <c r="V15" s="177" t="str">
        <f>IF(SUM('Einzelkalk. Projektpersonal'!X334,'Einzelkalk. Projektpersonal'!X356, 'Einzelkalk. Projektpersonal'!X378)=0,"", SUM('Einzelkalk. Projektpersonal'!X334, 'Einzelkalk. Projektpersonal'!X356,'Einzelkalk. Projektpersonal'!X378))</f>
        <v/>
      </c>
      <c r="W15" s="177"/>
      <c r="X15" s="177"/>
      <c r="Y15" s="177"/>
      <c r="Z15" s="150" t="str">
        <f t="shared" si="0"/>
        <v/>
      </c>
      <c r="AA15" s="150"/>
      <c r="AB15" s="150"/>
      <c r="AC15" s="150"/>
    </row>
    <row r="16" spans="1:44" ht="18" customHeight="1" x14ac:dyDescent="0.2">
      <c r="A16" s="106">
        <v>5</v>
      </c>
      <c r="B16" s="138" t="str">
        <f>IF(('Einzelkalk. Projektpersonal'!M390)="","",'Einzelkalk. Projektpersonal'!M390)</f>
        <v/>
      </c>
      <c r="C16" s="138"/>
      <c r="D16" s="138"/>
      <c r="E16" s="138"/>
      <c r="F16" s="138"/>
      <c r="G16" s="138"/>
      <c r="H16" s="138"/>
      <c r="I16" s="247" t="str">
        <f>IF(('Einzelkalk. Projektpersonal'!M402)="","",'Einzelkalk. Projektpersonal'!M402)</f>
        <v/>
      </c>
      <c r="J16" s="247"/>
      <c r="K16" s="247"/>
      <c r="L16" s="247"/>
      <c r="M16" s="247"/>
      <c r="N16" s="177" t="str">
        <f>IF(SUM('Einzelkalk. Projektpersonal'!X427,'Einzelkalk. Projektpersonal'!X449, 'Einzelkalk. Projektpersonal'!X471)=0,"", SUM('Einzelkalk. Projektpersonal'!X427,'Einzelkalk. Projektpersonal'!X449,'Einzelkalk. Projektpersonal'!X471))</f>
        <v/>
      </c>
      <c r="O16" s="177"/>
      <c r="P16" s="177"/>
      <c r="Q16" s="177"/>
      <c r="R16" s="177" t="str">
        <f>IF(SUM('Einzelkalk. Projektpersonal'!X428,'Einzelkalk. Projektpersonal'!X450, 'Einzelkalk. Projektpersonal'!X472)=0,"", SUM('Einzelkalk. Projektpersonal'!X428,'Einzelkalk. Projektpersonal'!X450,'Einzelkalk. Projektpersonal'!X472))</f>
        <v/>
      </c>
      <c r="S16" s="177"/>
      <c r="T16" s="177"/>
      <c r="U16" s="177"/>
      <c r="V16" s="177" t="str">
        <f>IF(SUM('Einzelkalk. Projektpersonal'!X429, 'Einzelkalk. Projektpersonal'!X451, 'Einzelkalk. Projektpersonal'!X473)=0,"", SUM('Einzelkalk. Projektpersonal'!X429, 'Einzelkalk. Projektpersonal'!X451, 'Einzelkalk. Projektpersonal'!X473))</f>
        <v/>
      </c>
      <c r="W16" s="177"/>
      <c r="X16" s="177"/>
      <c r="Y16" s="177"/>
      <c r="Z16" s="150" t="str">
        <f t="shared" si="0"/>
        <v/>
      </c>
      <c r="AA16" s="150"/>
      <c r="AB16" s="150"/>
      <c r="AC16" s="150"/>
    </row>
    <row r="17" spans="1:29" ht="18" customHeight="1" x14ac:dyDescent="0.2">
      <c r="A17" s="106">
        <v>6</v>
      </c>
      <c r="B17" s="138" t="str">
        <f>IF(('Einzelkalk. Projektpersonal'!M485)="","",'Einzelkalk. Projektpersonal'!M485)</f>
        <v/>
      </c>
      <c r="C17" s="138"/>
      <c r="D17" s="138"/>
      <c r="E17" s="138"/>
      <c r="F17" s="138"/>
      <c r="G17" s="138"/>
      <c r="H17" s="138"/>
      <c r="I17" s="247" t="str">
        <f>IF(('Einzelkalk. Projektpersonal'!M497)="","",'Einzelkalk. Projektpersonal'!M497)</f>
        <v/>
      </c>
      <c r="J17" s="247"/>
      <c r="K17" s="247"/>
      <c r="L17" s="247"/>
      <c r="M17" s="247"/>
      <c r="N17" s="177" t="str">
        <f>IF(SUM('Einzelkalk. Projektpersonal'!X522, 'Einzelkalk. Projektpersonal'!X544,'Einzelkalk. Projektpersonal'!X566)=0,"", SUM('Einzelkalk. Projektpersonal'!X522,'Einzelkalk. Projektpersonal'!X544,'Einzelkalk. Projektpersonal'!X566))</f>
        <v/>
      </c>
      <c r="O17" s="177"/>
      <c r="P17" s="177"/>
      <c r="Q17" s="177"/>
      <c r="R17" s="177" t="str">
        <f>IF(SUM('Einzelkalk. Projektpersonal'!X523, 'Einzelkalk. Projektpersonal'!X545,'Einzelkalk. Projektpersonal'!X567)=0,"", SUM('Einzelkalk. Projektpersonal'!X523,'Einzelkalk. Projektpersonal'!X545,'Einzelkalk. Projektpersonal'!X567))</f>
        <v/>
      </c>
      <c r="S17" s="177"/>
      <c r="T17" s="177"/>
      <c r="U17" s="177"/>
      <c r="V17" s="177" t="str">
        <f>IF(SUM('Einzelkalk. Projektpersonal'!X524,  'Einzelkalk. Projektpersonal'!X546,'Einzelkalk. Projektpersonal'!X568)=0,"", SUM('Einzelkalk. Projektpersonal'!X524, 'Einzelkalk. Projektpersonal'!X546, 'Einzelkalk. Projektpersonal'!X568))</f>
        <v/>
      </c>
      <c r="W17" s="177"/>
      <c r="X17" s="177"/>
      <c r="Y17" s="177"/>
      <c r="Z17" s="150" t="str">
        <f t="shared" si="0"/>
        <v/>
      </c>
      <c r="AA17" s="150"/>
      <c r="AB17" s="150"/>
      <c r="AC17" s="150"/>
    </row>
    <row r="18" spans="1:29" ht="18" customHeight="1" x14ac:dyDescent="0.2">
      <c r="A18" s="106">
        <v>7</v>
      </c>
      <c r="B18" s="138" t="str">
        <f>IF(('Einzelkalk. Projektpersonal'!M580)="","",'Einzelkalk. Projektpersonal'!M580)</f>
        <v/>
      </c>
      <c r="C18" s="138"/>
      <c r="D18" s="138"/>
      <c r="E18" s="138"/>
      <c r="F18" s="138"/>
      <c r="G18" s="138"/>
      <c r="H18" s="138"/>
      <c r="I18" s="247" t="str">
        <f>IF(('Einzelkalk. Projektpersonal'!M592)="","",'Einzelkalk. Projektpersonal'!M592)</f>
        <v/>
      </c>
      <c r="J18" s="247"/>
      <c r="K18" s="247"/>
      <c r="L18" s="247"/>
      <c r="M18" s="247"/>
      <c r="N18" s="177" t="str">
        <f>IF(SUM('Einzelkalk. Projektpersonal'!X617, 'Einzelkalk. Projektpersonal'!X639,'Einzelkalk. Projektpersonal'!X661)=0,"", SUM('Einzelkalk. Projektpersonal'!X617,'Einzelkalk. Projektpersonal'!X639,'Einzelkalk. Projektpersonal'!X661))</f>
        <v/>
      </c>
      <c r="O18" s="177"/>
      <c r="P18" s="177"/>
      <c r="Q18" s="177"/>
      <c r="R18" s="177" t="str">
        <f>IF(SUM('Einzelkalk. Projektpersonal'!X618, 'Einzelkalk. Projektpersonal'!X640,'Einzelkalk. Projektpersonal'!X662)=0,"", SUM('Einzelkalk. Projektpersonal'!X618,'Einzelkalk. Projektpersonal'!X640,'Einzelkalk. Projektpersonal'!X662))</f>
        <v/>
      </c>
      <c r="S18" s="177"/>
      <c r="T18" s="177"/>
      <c r="U18" s="177"/>
      <c r="V18" s="177" t="str">
        <f>IF(SUM('Einzelkalk. Projektpersonal'!X619, 'Einzelkalk. Projektpersonal'!X641, 'Einzelkalk. Projektpersonal'!X663)=0,"", SUM('Einzelkalk. Projektpersonal'!X619,  'Einzelkalk. Projektpersonal'!X641,'Einzelkalk. Projektpersonal'!X663))</f>
        <v/>
      </c>
      <c r="W18" s="177"/>
      <c r="X18" s="177"/>
      <c r="Y18" s="177"/>
      <c r="Z18" s="150" t="str">
        <f t="shared" si="0"/>
        <v/>
      </c>
      <c r="AA18" s="150"/>
      <c r="AB18" s="150"/>
      <c r="AC18" s="150"/>
    </row>
    <row r="19" spans="1:29" ht="18" customHeight="1" x14ac:dyDescent="0.2">
      <c r="A19" s="106">
        <v>8</v>
      </c>
      <c r="B19" s="138" t="str">
        <f>IF(('Einzelkalk. Projektpersonal'!M675)="","",'Einzelkalk. Projektpersonal'!M675)</f>
        <v/>
      </c>
      <c r="C19" s="138"/>
      <c r="D19" s="138"/>
      <c r="E19" s="138"/>
      <c r="F19" s="138"/>
      <c r="G19" s="138"/>
      <c r="H19" s="138"/>
      <c r="I19" s="247" t="str">
        <f>IF(('Einzelkalk. Projektpersonal'!M687)="","",'Einzelkalk. Projektpersonal'!M687)</f>
        <v/>
      </c>
      <c r="J19" s="247"/>
      <c r="K19" s="247"/>
      <c r="L19" s="247"/>
      <c r="M19" s="247"/>
      <c r="N19" s="177" t="str">
        <f>IF(SUM('Einzelkalk. Projektpersonal'!X712, 'Einzelkalk. Projektpersonal'!X734,'Einzelkalk. Projektpersonal'!X756)=0,"", SUM('Einzelkalk. Projektpersonal'!X712,'Einzelkalk. Projektpersonal'!X734,'Einzelkalk. Projektpersonal'!X756))</f>
        <v/>
      </c>
      <c r="O19" s="177"/>
      <c r="P19" s="177"/>
      <c r="Q19" s="177"/>
      <c r="R19" s="177" t="str">
        <f>IF(SUM('Einzelkalk. Projektpersonal'!X713, 'Einzelkalk. Projektpersonal'!X735,'Einzelkalk. Projektpersonal'!X757)=0,"", SUM('Einzelkalk. Projektpersonal'!X713,'Einzelkalk. Projektpersonal'!X735,'Einzelkalk. Projektpersonal'!X757))</f>
        <v/>
      </c>
      <c r="S19" s="177"/>
      <c r="T19" s="177"/>
      <c r="U19" s="177"/>
      <c r="V19" s="177" t="str">
        <f>IF(SUM('Einzelkalk. Projektpersonal'!X714, 'Einzelkalk. Projektpersonal'!X736, 'Einzelkalk. Projektpersonal'!X758)=0,"", SUM('Einzelkalk. Projektpersonal'!X714,  'Einzelkalk. Projektpersonal'!X736,'Einzelkalk. Projektpersonal'!X758))</f>
        <v/>
      </c>
      <c r="W19" s="177"/>
      <c r="X19" s="177"/>
      <c r="Y19" s="177"/>
      <c r="Z19" s="150" t="str">
        <f t="shared" ref="Z19:Z20" si="1">IF(R19="","",N19+R19+V19)</f>
        <v/>
      </c>
      <c r="AA19" s="150"/>
      <c r="AB19" s="150"/>
      <c r="AC19" s="150"/>
    </row>
    <row r="20" spans="1:29" ht="18" customHeight="1" x14ac:dyDescent="0.2">
      <c r="A20" s="106">
        <v>9</v>
      </c>
      <c r="B20" s="138" t="str">
        <f>IF(('Einzelkalk. Projektpersonal'!M770)="","",'Einzelkalk. Projektpersonal'!M770)</f>
        <v/>
      </c>
      <c r="C20" s="138"/>
      <c r="D20" s="138"/>
      <c r="E20" s="138"/>
      <c r="F20" s="138"/>
      <c r="G20" s="138"/>
      <c r="H20" s="138"/>
      <c r="I20" s="247" t="str">
        <f>IF(('Einzelkalk. Projektpersonal'!M782)="","",'Einzelkalk. Projektpersonal'!M782)</f>
        <v/>
      </c>
      <c r="J20" s="247"/>
      <c r="K20" s="247"/>
      <c r="L20" s="247"/>
      <c r="M20" s="247"/>
      <c r="N20" s="177" t="str">
        <f>IF(SUM('Einzelkalk. Projektpersonal'!X807,'Einzelkalk. Projektpersonal'!X829, 'Einzelkalk. Projektpersonal'!X851)=0,"", SUM('Einzelkalk. Projektpersonal'!X807,'Einzelkalk. Projektpersonal'!X829,'Einzelkalk. Projektpersonal'!X851))</f>
        <v/>
      </c>
      <c r="O20" s="177"/>
      <c r="P20" s="177"/>
      <c r="Q20" s="177"/>
      <c r="R20" s="177" t="str">
        <f>IF(SUM('Einzelkalk. Projektpersonal'!X808,'Einzelkalk. Projektpersonal'!X830, 'Einzelkalk. Projektpersonal'!X852)=0,"", SUM('Einzelkalk. Projektpersonal'!X808,'Einzelkalk. Projektpersonal'!X830,'Einzelkalk. Projektpersonal'!X852))</f>
        <v/>
      </c>
      <c r="S20" s="177"/>
      <c r="T20" s="177"/>
      <c r="U20" s="177"/>
      <c r="V20" s="177" t="str">
        <f>IF(SUM('Einzelkalk. Projektpersonal'!X809,'Einzelkalk. Projektpersonal'!X831,  'Einzelkalk. Projektpersonal'!X853)=0,"", SUM('Einzelkalk. Projektpersonal'!X809, 'Einzelkalk. Projektpersonal'!X831, 'Einzelkalk. Projektpersonal'!X853))</f>
        <v/>
      </c>
      <c r="W20" s="177"/>
      <c r="X20" s="177"/>
      <c r="Y20" s="177"/>
      <c r="Z20" s="150" t="str">
        <f t="shared" si="1"/>
        <v/>
      </c>
      <c r="AA20" s="150"/>
      <c r="AB20" s="150"/>
      <c r="AC20" s="150"/>
    </row>
    <row r="21" spans="1:29" ht="18" customHeight="1" x14ac:dyDescent="0.2">
      <c r="A21" s="106">
        <v>10</v>
      </c>
      <c r="B21" s="138" t="str">
        <f>IF(('Einzelkalk. Projektpersonal'!M865)="","",'Einzelkalk. Projektpersonal'!M865)</f>
        <v/>
      </c>
      <c r="C21" s="138"/>
      <c r="D21" s="138"/>
      <c r="E21" s="138"/>
      <c r="F21" s="138"/>
      <c r="G21" s="138"/>
      <c r="H21" s="138"/>
      <c r="I21" s="247" t="str">
        <f>IF(('Einzelkalk. Projektpersonal'!M877)="","",'Einzelkalk. Projektpersonal'!M877)</f>
        <v/>
      </c>
      <c r="J21" s="247"/>
      <c r="K21" s="247"/>
      <c r="L21" s="247"/>
      <c r="M21" s="247"/>
      <c r="N21" s="177" t="str">
        <f>IF(SUM('Einzelkalk. Projektpersonal'!X902, 'Einzelkalk. Projektpersonal'!X924,'Einzelkalk. Projektpersonal'!X946)=0,"", SUM('Einzelkalk. Projektpersonal'!X902,'Einzelkalk. Projektpersonal'!X924,'Einzelkalk. Projektpersonal'!X946))</f>
        <v/>
      </c>
      <c r="O21" s="177"/>
      <c r="P21" s="177"/>
      <c r="Q21" s="177"/>
      <c r="R21" s="177" t="str">
        <f>IF(SUM('Einzelkalk. Projektpersonal'!X903, 'Einzelkalk. Projektpersonal'!X925,'Einzelkalk. Projektpersonal'!X947)=0,"", SUM('Einzelkalk. Projektpersonal'!X903,'Einzelkalk. Projektpersonal'!X925,'Einzelkalk. Projektpersonal'!X947))</f>
        <v/>
      </c>
      <c r="S21" s="177"/>
      <c r="T21" s="177"/>
      <c r="U21" s="177"/>
      <c r="V21" s="177" t="str">
        <f>IF(SUM('Einzelkalk. Projektpersonal'!X904,'Einzelkalk. Projektpersonal'!X926, 'Einzelkalk. Projektpersonal'!X948)=0,"", SUM('Einzelkalk. Projektpersonal'!X904, 'Einzelkalk. Projektpersonal'!X926,'Einzelkalk. Projektpersonal'!X948))</f>
        <v/>
      </c>
      <c r="W21" s="177"/>
      <c r="X21" s="177"/>
      <c r="Y21" s="177"/>
      <c r="Z21" s="150" t="str">
        <f t="shared" ref="Z21" si="2">IF(R21="","",N21+R21+V21)</f>
        <v/>
      </c>
      <c r="AA21" s="150"/>
      <c r="AB21" s="150"/>
      <c r="AC21" s="150"/>
    </row>
    <row r="22" spans="1:29" ht="18" customHeight="1" x14ac:dyDescent="0.2">
      <c r="A22" s="106">
        <v>11</v>
      </c>
      <c r="B22" s="138" t="str">
        <f>IF(('Einzelkalk. Projektpersonal'!M960)="","",'Einzelkalk. Projektpersonal'!M960)</f>
        <v/>
      </c>
      <c r="C22" s="138"/>
      <c r="D22" s="138"/>
      <c r="E22" s="138"/>
      <c r="F22" s="138"/>
      <c r="G22" s="138"/>
      <c r="H22" s="138"/>
      <c r="I22" s="247" t="str">
        <f>IF(('Einzelkalk. Projektpersonal'!M972)="","",'Einzelkalk. Projektpersonal'!M972)</f>
        <v/>
      </c>
      <c r="J22" s="247"/>
      <c r="K22" s="247"/>
      <c r="L22" s="247"/>
      <c r="M22" s="247"/>
      <c r="N22" s="177" t="str">
        <f>IF(SUM('Einzelkalk. Projektpersonal'!X997,'Einzelkalk. Projektpersonal'!X1019, 'Einzelkalk. Projektpersonal'!X1041)=0,"", SUM('Einzelkalk. Projektpersonal'!X997,'Einzelkalk. Projektpersonal'!X1019,'Einzelkalk. Projektpersonal'!X1041))</f>
        <v/>
      </c>
      <c r="O22" s="177"/>
      <c r="P22" s="177"/>
      <c r="Q22" s="177"/>
      <c r="R22" s="177" t="str">
        <f>IF(SUM('Einzelkalk. Projektpersonal'!X998,'Einzelkalk. Projektpersonal'!X1020, 'Einzelkalk. Projektpersonal'!X1042)=0,"", SUM('Einzelkalk. Projektpersonal'!X998,'Einzelkalk. Projektpersonal'!X1020,'Einzelkalk. Projektpersonal'!X1042))</f>
        <v/>
      </c>
      <c r="S22" s="177"/>
      <c r="T22" s="177"/>
      <c r="U22" s="177"/>
      <c r="V22" s="177" t="str">
        <f>IF(SUM('Einzelkalk. Projektpersonal'!X999, 'Einzelkalk. Projektpersonal'!X1021, 'Einzelkalk. Projektpersonal'!X1043)=0,"", SUM('Einzelkalk. Projektpersonal'!X999, 'Einzelkalk. Projektpersonal'!X1021, 'Einzelkalk. Projektpersonal'!X1043))</f>
        <v/>
      </c>
      <c r="W22" s="177"/>
      <c r="X22" s="177"/>
      <c r="Y22" s="177"/>
      <c r="Z22" s="150" t="str">
        <f t="shared" ref="Z22" si="3">IF(R22="","",N22+R22+V22)</f>
        <v/>
      </c>
      <c r="AA22" s="150"/>
      <c r="AB22" s="150"/>
      <c r="AC22" s="150"/>
    </row>
    <row r="23" spans="1:29" ht="18" customHeight="1" x14ac:dyDescent="0.2">
      <c r="A23" s="106">
        <v>12</v>
      </c>
      <c r="B23" s="138" t="str">
        <f>IF(('Einzelkalk. Projektpersonal'!M1055)="","",'Einzelkalk. Projektpersonal'!M1055)</f>
        <v/>
      </c>
      <c r="C23" s="138"/>
      <c r="D23" s="138"/>
      <c r="E23" s="138"/>
      <c r="F23" s="138"/>
      <c r="G23" s="138"/>
      <c r="H23" s="138"/>
      <c r="I23" s="247" t="str">
        <f>IF(('Einzelkalk. Projektpersonal'!M1067)="","",'Einzelkalk. Projektpersonal'!M1067)</f>
        <v/>
      </c>
      <c r="J23" s="247"/>
      <c r="K23" s="247"/>
      <c r="L23" s="247"/>
      <c r="M23" s="247"/>
      <c r="N23" s="177" t="str">
        <f>IF(SUM('Einzelkalk. Projektpersonal'!X1092,'Einzelkalk. Projektpersonal'!X1114, 'Einzelkalk. Projektpersonal'!X1136)=0,"", SUM('Einzelkalk. Projektpersonal'!X1092,'Einzelkalk. Projektpersonal'!X1114,'Einzelkalk. Projektpersonal'!X1136))</f>
        <v/>
      </c>
      <c r="O23" s="177"/>
      <c r="P23" s="177"/>
      <c r="Q23" s="177"/>
      <c r="R23" s="177" t="str">
        <f>IF(SUM('Einzelkalk. Projektpersonal'!X1093,'Einzelkalk. Projektpersonal'!X1115, 'Einzelkalk. Projektpersonal'!X1137)=0,"", SUM('Einzelkalk. Projektpersonal'!X1093,'Einzelkalk. Projektpersonal'!X1115,'Einzelkalk. Projektpersonal'!X1137))</f>
        <v/>
      </c>
      <c r="S23" s="177"/>
      <c r="T23" s="177"/>
      <c r="U23" s="177"/>
      <c r="V23" s="177" t="str">
        <f>IF(SUM('Einzelkalk. Projektpersonal'!X1094,'Einzelkalk. Projektpersonal'!X1116, 'Einzelkalk. Projektpersonal'!X1138)=0,"", SUM('Einzelkalk. Projektpersonal'!X1094,'Einzelkalk. Projektpersonal'!X1116,'Einzelkalk. Projektpersonal'!X1138))</f>
        <v/>
      </c>
      <c r="W23" s="177"/>
      <c r="X23" s="177"/>
      <c r="Y23" s="177"/>
      <c r="Z23" s="150" t="str">
        <f t="shared" ref="Z23:Z32" si="4">IF(R23="","",N23+R23+V23)</f>
        <v/>
      </c>
      <c r="AA23" s="150"/>
      <c r="AB23" s="150"/>
      <c r="AC23" s="150"/>
    </row>
    <row r="24" spans="1:29" ht="18" customHeight="1" x14ac:dyDescent="0.2">
      <c r="A24" s="106">
        <v>13</v>
      </c>
      <c r="B24" s="138" t="str">
        <f>IF(('Einzelkalk. Projektpersonal'!M1150)="","",'Einzelkalk. Projektpersonal'!M1150)</f>
        <v/>
      </c>
      <c r="C24" s="138"/>
      <c r="D24" s="138"/>
      <c r="E24" s="138"/>
      <c r="F24" s="138"/>
      <c r="G24" s="138"/>
      <c r="H24" s="138"/>
      <c r="I24" s="247" t="str">
        <f>IF(('Einzelkalk. Projektpersonal'!M1162)="","",'Einzelkalk. Projektpersonal'!M1162)</f>
        <v/>
      </c>
      <c r="J24" s="247"/>
      <c r="K24" s="247"/>
      <c r="L24" s="247"/>
      <c r="M24" s="247"/>
      <c r="N24" s="177" t="str">
        <f>IF(SUM('Einzelkalk. Projektpersonal'!X1187,'Einzelkalk. Projektpersonal'!X1209, 'Einzelkalk. Projektpersonal'!X1231)=0,"", SUM('Einzelkalk. Projektpersonal'!X1187,'Einzelkalk. Projektpersonal'!X1209,'Einzelkalk. Projektpersonal'!X1231))</f>
        <v/>
      </c>
      <c r="O24" s="177"/>
      <c r="P24" s="177"/>
      <c r="Q24" s="177"/>
      <c r="R24" s="177" t="str">
        <f>IF(SUM('Einzelkalk. Projektpersonal'!X1188,'Einzelkalk. Projektpersonal'!X1210, 'Einzelkalk. Projektpersonal'!X1232)=0,"", SUM('Einzelkalk. Projektpersonal'!X1188,'Einzelkalk. Projektpersonal'!X1210,'Einzelkalk. Projektpersonal'!X1232))</f>
        <v/>
      </c>
      <c r="S24" s="177"/>
      <c r="T24" s="177"/>
      <c r="U24" s="177"/>
      <c r="V24" s="177" t="str">
        <f>IF(SUM('Einzelkalk. Projektpersonal'!X1189,'Einzelkalk. Projektpersonal'!X1211, 'Einzelkalk. Projektpersonal'!X1233)=0,"", SUM('Einzelkalk. Projektpersonal'!X1189,'Einzelkalk. Projektpersonal'!X1211,'Einzelkalk. Projektpersonal'!X1233))</f>
        <v/>
      </c>
      <c r="W24" s="177"/>
      <c r="X24" s="177"/>
      <c r="Y24" s="177"/>
      <c r="Z24" s="150" t="str">
        <f t="shared" si="4"/>
        <v/>
      </c>
      <c r="AA24" s="150"/>
      <c r="AB24" s="150"/>
      <c r="AC24" s="150"/>
    </row>
    <row r="25" spans="1:29" ht="18" customHeight="1" x14ac:dyDescent="0.2">
      <c r="A25" s="106">
        <v>14</v>
      </c>
      <c r="B25" s="138" t="str">
        <f>IF(('Einzelkalk. Projektpersonal'!M1245)="","",'Einzelkalk. Projektpersonal'!M1245)</f>
        <v/>
      </c>
      <c r="C25" s="138"/>
      <c r="D25" s="138"/>
      <c r="E25" s="138"/>
      <c r="F25" s="138"/>
      <c r="G25" s="138"/>
      <c r="H25" s="138"/>
      <c r="I25" s="247" t="str">
        <f>IF(('Einzelkalk. Projektpersonal'!M1257)="","",'Einzelkalk. Projektpersonal'!M1257)</f>
        <v/>
      </c>
      <c r="J25" s="247"/>
      <c r="K25" s="247"/>
      <c r="L25" s="247"/>
      <c r="M25" s="247"/>
      <c r="N25" s="177" t="str">
        <f>IF(SUM('Einzelkalk. Projektpersonal'!X1282,'Einzelkalk. Projektpersonal'!X1304, 'Einzelkalk. Projektpersonal'!X1326)=0,"", SUM('Einzelkalk. Projektpersonal'!X1282,'Einzelkalk. Projektpersonal'!X1304,'Einzelkalk. Projektpersonal'!X1326))</f>
        <v/>
      </c>
      <c r="O25" s="177"/>
      <c r="P25" s="177"/>
      <c r="Q25" s="177"/>
      <c r="R25" s="177" t="str">
        <f>IF(SUM('Einzelkalk. Projektpersonal'!X1283,'Einzelkalk. Projektpersonal'!X1305, 'Einzelkalk. Projektpersonal'!X1327)=0,"", SUM('Einzelkalk. Projektpersonal'!X1283,'Einzelkalk. Projektpersonal'!X1305,'Einzelkalk. Projektpersonal'!X1327))</f>
        <v/>
      </c>
      <c r="S25" s="177"/>
      <c r="T25" s="177"/>
      <c r="U25" s="177"/>
      <c r="V25" s="177" t="str">
        <f>IF(SUM('Einzelkalk. Projektpersonal'!X1284,'Einzelkalk. Projektpersonal'!X1306, 'Einzelkalk. Projektpersonal'!X1328)=0,"", SUM('Einzelkalk. Projektpersonal'!X1284,'Einzelkalk. Projektpersonal'!X1306,'Einzelkalk. Projektpersonal'!X1328))</f>
        <v/>
      </c>
      <c r="W25" s="177"/>
      <c r="X25" s="177"/>
      <c r="Y25" s="177"/>
      <c r="Z25" s="150" t="str">
        <f t="shared" si="4"/>
        <v/>
      </c>
      <c r="AA25" s="150"/>
      <c r="AB25" s="150"/>
      <c r="AC25" s="150"/>
    </row>
    <row r="26" spans="1:29" ht="18" customHeight="1" x14ac:dyDescent="0.2">
      <c r="A26" s="106">
        <v>15</v>
      </c>
      <c r="B26" s="138" t="str">
        <f>IF(('Einzelkalk. Projektpersonal'!M1340)="","",'Einzelkalk. Projektpersonal'!M1340)</f>
        <v/>
      </c>
      <c r="C26" s="138"/>
      <c r="D26" s="138"/>
      <c r="E26" s="138"/>
      <c r="F26" s="138"/>
      <c r="G26" s="138"/>
      <c r="H26" s="138"/>
      <c r="I26" s="247" t="str">
        <f>IF(('Einzelkalk. Projektpersonal'!M1340)="","",'Einzelkalk. Projektpersonal'!M1340)</f>
        <v/>
      </c>
      <c r="J26" s="247"/>
      <c r="K26" s="247"/>
      <c r="L26" s="247"/>
      <c r="M26" s="247"/>
      <c r="N26" s="177" t="str">
        <f>IF(SUM('Einzelkalk. Projektpersonal'!X1377,'Einzelkalk. Projektpersonal'!X1399, 'Einzelkalk. Projektpersonal'!X1421)=0,"", SUM('Einzelkalk. Projektpersonal'!X1377,'Einzelkalk. Projektpersonal'!X1399,'Einzelkalk. Projektpersonal'!X1421))</f>
        <v/>
      </c>
      <c r="O26" s="177"/>
      <c r="P26" s="177"/>
      <c r="Q26" s="177"/>
      <c r="R26" s="248" t="str">
        <f>IF(SUM('Einzelkalk. Projektpersonal'!X1378,'Einzelkalk. Projektpersonal'!X1400, 'Einzelkalk. Projektpersonal'!X1422)=0,"", SUM('Einzelkalk. Projektpersonal'!X1378,'Einzelkalk. Projektpersonal'!X1400,'Einzelkalk. Projektpersonal'!X1422))</f>
        <v/>
      </c>
      <c r="S26" s="249"/>
      <c r="T26" s="249"/>
      <c r="U26" s="250"/>
      <c r="V26" s="177" t="str">
        <f>IF(SUM('Einzelkalk. Projektpersonal'!X1379,'Einzelkalk. Projektpersonal'!X1401, 'Einzelkalk. Projektpersonal'!X1423)=0,"", SUM('Einzelkalk. Projektpersonal'!X1379,'Einzelkalk. Projektpersonal'!X1401,'Einzelkalk. Projektpersonal'!X1423))</f>
        <v/>
      </c>
      <c r="W26" s="177"/>
      <c r="X26" s="177"/>
      <c r="Y26" s="177"/>
      <c r="Z26" s="150" t="str">
        <f t="shared" si="4"/>
        <v/>
      </c>
      <c r="AA26" s="150"/>
      <c r="AB26" s="150"/>
      <c r="AC26" s="150"/>
    </row>
    <row r="27" spans="1:29" ht="18" customHeight="1" x14ac:dyDescent="0.2">
      <c r="A27" s="106">
        <v>16</v>
      </c>
      <c r="B27" s="138" t="str">
        <f>IF(('Einzelkalk. Projektpersonal'!M1435)="","",'Einzelkalk. Projektpersonal'!M1435)</f>
        <v/>
      </c>
      <c r="C27" s="138"/>
      <c r="D27" s="138"/>
      <c r="E27" s="138"/>
      <c r="F27" s="138"/>
      <c r="G27" s="138"/>
      <c r="H27" s="138"/>
      <c r="I27" s="247" t="str">
        <f>IF(('Einzelkalk. Projektpersonal'!M1447)="","",'Einzelkalk. Projektpersonal'!M1447)</f>
        <v/>
      </c>
      <c r="J27" s="247"/>
      <c r="K27" s="247"/>
      <c r="L27" s="247"/>
      <c r="M27" s="247"/>
      <c r="N27" s="177" t="str">
        <f>IF(SUM('Einzelkalk. Projektpersonal'!X1472, 'Einzelkalk. Projektpersonal'!X1494,'Einzelkalk. Projektpersonal'!X1516)=0,"", SUM('Einzelkalk. Projektpersonal'!X1472,'Einzelkalk. Projektpersonal'!X1494,'Einzelkalk. Projektpersonal'!X1516))</f>
        <v/>
      </c>
      <c r="O27" s="177"/>
      <c r="P27" s="177"/>
      <c r="Q27" s="177"/>
      <c r="R27" s="177" t="str">
        <f>IF(SUM('Einzelkalk. Projektpersonal'!X1473, 'Einzelkalk. Projektpersonal'!X1495,'Einzelkalk. Projektpersonal'!X1517)=0,"", SUM('Einzelkalk. Projektpersonal'!X1473,'Einzelkalk. Projektpersonal'!X1495,'Einzelkalk. Projektpersonal'!X1517))</f>
        <v/>
      </c>
      <c r="S27" s="177"/>
      <c r="T27" s="177"/>
      <c r="U27" s="177"/>
      <c r="V27" s="177" t="str">
        <f>IF(SUM('Einzelkalk. Projektpersonal'!X1474, 'Einzelkalk. Projektpersonal'!X1496,'Einzelkalk. Projektpersonal'!X1518)=0,"", SUM('Einzelkalk. Projektpersonal'!X1474,'Einzelkalk. Projektpersonal'!X1496,'Einzelkalk. Projektpersonal'!X1518))</f>
        <v/>
      </c>
      <c r="W27" s="177"/>
      <c r="X27" s="177"/>
      <c r="Y27" s="177"/>
      <c r="Z27" s="150" t="str">
        <f t="shared" si="4"/>
        <v/>
      </c>
      <c r="AA27" s="150"/>
      <c r="AB27" s="150"/>
      <c r="AC27" s="150"/>
    </row>
    <row r="28" spans="1:29" ht="18" customHeight="1" x14ac:dyDescent="0.2">
      <c r="A28" s="106">
        <v>17</v>
      </c>
      <c r="B28" s="138" t="str">
        <f>IF(('Einzelkalk. Projektpersonal'!M1530)="","",'Einzelkalk. Projektpersonal'!M1530)</f>
        <v/>
      </c>
      <c r="C28" s="138"/>
      <c r="D28" s="138"/>
      <c r="E28" s="138"/>
      <c r="F28" s="138"/>
      <c r="G28" s="138"/>
      <c r="H28" s="138"/>
      <c r="I28" s="247" t="str">
        <f>IF(('Einzelkalk. Projektpersonal'!M1542)="","",'Einzelkalk. Projektpersonal'!M1542)</f>
        <v/>
      </c>
      <c r="J28" s="247"/>
      <c r="K28" s="247"/>
      <c r="L28" s="247"/>
      <c r="M28" s="247"/>
      <c r="N28" s="177" t="str">
        <f>IF(SUM('Einzelkalk. Projektpersonal'!X1567, 'Einzelkalk. Projektpersonal'!X1589,'Einzelkalk. Projektpersonal'!X1611)=0,"", SUM('Einzelkalk. Projektpersonal'!X1567,'Einzelkalk. Projektpersonal'!X1589,'Einzelkalk. Projektpersonal'!X1611))</f>
        <v/>
      </c>
      <c r="O28" s="177"/>
      <c r="P28" s="177"/>
      <c r="Q28" s="177"/>
      <c r="R28" s="177" t="str">
        <f>IF(SUM('Einzelkalk. Projektpersonal'!X1568, 'Einzelkalk. Projektpersonal'!X1590,'Einzelkalk. Projektpersonal'!X1612)=0,"", SUM('Einzelkalk. Projektpersonal'!X1568,'Einzelkalk. Projektpersonal'!X1590,'Einzelkalk. Projektpersonal'!X1612))</f>
        <v/>
      </c>
      <c r="S28" s="177"/>
      <c r="T28" s="177"/>
      <c r="U28" s="177"/>
      <c r="V28" s="177" t="str">
        <f>IF(SUM('Einzelkalk. Projektpersonal'!X1569, 'Einzelkalk. Projektpersonal'!X1591,'Einzelkalk. Projektpersonal'!X1613)=0,"", SUM('Einzelkalk. Projektpersonal'!X1569,'Einzelkalk. Projektpersonal'!X1591,'Einzelkalk. Projektpersonal'!X1613))</f>
        <v/>
      </c>
      <c r="W28" s="177"/>
      <c r="X28" s="177"/>
      <c r="Y28" s="177"/>
      <c r="Z28" s="150" t="str">
        <f t="shared" si="4"/>
        <v/>
      </c>
      <c r="AA28" s="150"/>
      <c r="AB28" s="150"/>
      <c r="AC28" s="150"/>
    </row>
    <row r="29" spans="1:29" ht="18" customHeight="1" x14ac:dyDescent="0.2">
      <c r="A29" s="106">
        <v>18</v>
      </c>
      <c r="B29" s="138" t="str">
        <f>IF(('Einzelkalk. Projektpersonal'!M1625)="","",'Einzelkalk. Projektpersonal'!M1625)</f>
        <v/>
      </c>
      <c r="C29" s="138"/>
      <c r="D29" s="138"/>
      <c r="E29" s="138"/>
      <c r="F29" s="138"/>
      <c r="G29" s="138"/>
      <c r="H29" s="138"/>
      <c r="I29" s="247" t="str">
        <f>IF(('Einzelkalk. Projektpersonal'!M1637)="","",'Einzelkalk. Projektpersonal'!M1637)</f>
        <v/>
      </c>
      <c r="J29" s="247"/>
      <c r="K29" s="247"/>
      <c r="L29" s="247"/>
      <c r="M29" s="247"/>
      <c r="N29" s="177" t="str">
        <f>IF(SUM('Einzelkalk. Projektpersonal'!X1662, 'Einzelkalk. Projektpersonal'!X1684,'Einzelkalk. Projektpersonal'!X1706)=0,"", SUM('Einzelkalk. Projektpersonal'!X1662,'Einzelkalk. Projektpersonal'!X1684,'Einzelkalk. Projektpersonal'!X1706))</f>
        <v/>
      </c>
      <c r="O29" s="177"/>
      <c r="P29" s="177"/>
      <c r="Q29" s="177"/>
      <c r="R29" s="177" t="str">
        <f>IF(SUM('Einzelkalk. Projektpersonal'!X1663, 'Einzelkalk. Projektpersonal'!X1685,'Einzelkalk. Projektpersonal'!X1707)=0,"", SUM('Einzelkalk. Projektpersonal'!X1663,'Einzelkalk. Projektpersonal'!X1685,'Einzelkalk. Projektpersonal'!X1707))</f>
        <v/>
      </c>
      <c r="S29" s="177"/>
      <c r="T29" s="177"/>
      <c r="U29" s="177"/>
      <c r="V29" s="177" t="str">
        <f>IF(SUM('Einzelkalk. Projektpersonal'!X1664, 'Einzelkalk. Projektpersonal'!X1686,'Einzelkalk. Projektpersonal'!X1708)=0,"", SUM('Einzelkalk. Projektpersonal'!X1664,'Einzelkalk. Projektpersonal'!X1686,'Einzelkalk. Projektpersonal'!X1708))</f>
        <v/>
      </c>
      <c r="W29" s="177"/>
      <c r="X29" s="177"/>
      <c r="Y29" s="177"/>
      <c r="Z29" s="150" t="str">
        <f t="shared" si="4"/>
        <v/>
      </c>
      <c r="AA29" s="150"/>
      <c r="AB29" s="150"/>
      <c r="AC29" s="150"/>
    </row>
    <row r="30" spans="1:29" ht="18" customHeight="1" x14ac:dyDescent="0.2">
      <c r="A30" s="106">
        <v>19</v>
      </c>
      <c r="B30" s="138" t="str">
        <f>IF(('Einzelkalk. Projektpersonal'!M1720)="","",'Einzelkalk. Projektpersonal'!M1720)</f>
        <v/>
      </c>
      <c r="C30" s="138"/>
      <c r="D30" s="138"/>
      <c r="E30" s="138"/>
      <c r="F30" s="138"/>
      <c r="G30" s="138"/>
      <c r="H30" s="138"/>
      <c r="I30" s="247" t="str">
        <f>IF(('Einzelkalk. Projektpersonal'!M1732)="","",'Einzelkalk. Projektpersonal'!M1732)</f>
        <v/>
      </c>
      <c r="J30" s="247"/>
      <c r="K30" s="247"/>
      <c r="L30" s="247"/>
      <c r="M30" s="247"/>
      <c r="N30" s="177" t="str">
        <f>IF(SUM('Einzelkalk. Projektpersonal'!X1757,'Einzelkalk. Projektpersonal'!X1779, 'Einzelkalk. Projektpersonal'!X1801)=0,"", SUM('Einzelkalk. Projektpersonal'!X1757,'Einzelkalk. Projektpersonal'!X1779,'Einzelkalk. Projektpersonal'!X1801))</f>
        <v/>
      </c>
      <c r="O30" s="177"/>
      <c r="P30" s="177"/>
      <c r="Q30" s="177"/>
      <c r="R30" s="177" t="str">
        <f>IF(SUM('Einzelkalk. Projektpersonal'!X1758,'Einzelkalk. Projektpersonal'!X1780, 'Einzelkalk. Projektpersonal'!X1802)=0,"", SUM('Einzelkalk. Projektpersonal'!X1758,'Einzelkalk. Projektpersonal'!X1780,'Einzelkalk. Projektpersonal'!X1802))</f>
        <v/>
      </c>
      <c r="S30" s="177"/>
      <c r="T30" s="177"/>
      <c r="U30" s="177"/>
      <c r="V30" s="177" t="str">
        <f>IF(SUM('Einzelkalk. Projektpersonal'!X1759,'Einzelkalk. Projektpersonal'!X1781, 'Einzelkalk. Projektpersonal'!X1803)=0,"", SUM('Einzelkalk. Projektpersonal'!X1759,'Einzelkalk. Projektpersonal'!X1781,'Einzelkalk. Projektpersonal'!X1803))</f>
        <v/>
      </c>
      <c r="W30" s="177"/>
      <c r="X30" s="177"/>
      <c r="Y30" s="177"/>
      <c r="Z30" s="150" t="str">
        <f t="shared" si="4"/>
        <v/>
      </c>
      <c r="AA30" s="150"/>
      <c r="AB30" s="150"/>
      <c r="AC30" s="150"/>
    </row>
    <row r="31" spans="1:29" ht="18" customHeight="1" x14ac:dyDescent="0.2">
      <c r="A31" s="106">
        <v>20</v>
      </c>
      <c r="B31" s="138" t="str">
        <f>IF(('Einzelkalk. Projektpersonal'!M1815)="","",'Einzelkalk. Projektpersonal'!M1815)</f>
        <v/>
      </c>
      <c r="C31" s="138"/>
      <c r="D31" s="138"/>
      <c r="E31" s="138"/>
      <c r="F31" s="138"/>
      <c r="G31" s="138"/>
      <c r="H31" s="138"/>
      <c r="I31" s="247" t="str">
        <f>IF(('Einzelkalk. Projektpersonal'!M1827)="","",'Einzelkalk. Projektpersonal'!M1827)</f>
        <v/>
      </c>
      <c r="J31" s="247"/>
      <c r="K31" s="247"/>
      <c r="L31" s="247"/>
      <c r="M31" s="247"/>
      <c r="N31" s="177" t="str">
        <f>IF(SUM('Einzelkalk. Projektpersonal'!X1852, 'Einzelkalk. Projektpersonal'!X1874,'Einzelkalk. Projektpersonal'!X1896)=0,"", SUM('Einzelkalk. Projektpersonal'!X1852,'Einzelkalk. Projektpersonal'!X1874,'Einzelkalk. Projektpersonal'!X1896))</f>
        <v/>
      </c>
      <c r="O31" s="177"/>
      <c r="P31" s="177"/>
      <c r="Q31" s="177"/>
      <c r="R31" s="177" t="str">
        <f>IF(SUM('Einzelkalk. Projektpersonal'!X1853, 'Einzelkalk. Projektpersonal'!X1875,'Einzelkalk. Projektpersonal'!X1897)=0,"", SUM('Einzelkalk. Projektpersonal'!X1853,'Einzelkalk. Projektpersonal'!X1875,'Einzelkalk. Projektpersonal'!X1897))</f>
        <v/>
      </c>
      <c r="S31" s="177"/>
      <c r="T31" s="177"/>
      <c r="U31" s="177"/>
      <c r="V31" s="177" t="str">
        <f>IF(SUM('Einzelkalk. Projektpersonal'!X1854, 'Einzelkalk. Projektpersonal'!X1876,'Einzelkalk. Projektpersonal'!X1898)=0,"", SUM('Einzelkalk. Projektpersonal'!X1854,'Einzelkalk. Projektpersonal'!X1876,'Einzelkalk. Projektpersonal'!X1898))</f>
        <v/>
      </c>
      <c r="W31" s="177"/>
      <c r="X31" s="177"/>
      <c r="Y31" s="177"/>
      <c r="Z31" s="150" t="str">
        <f t="shared" si="4"/>
        <v/>
      </c>
      <c r="AA31" s="150"/>
      <c r="AB31" s="150"/>
      <c r="AC31" s="150"/>
    </row>
    <row r="32" spans="1:29" ht="18" customHeight="1" thickBot="1" x14ac:dyDescent="0.25">
      <c r="A32" s="106">
        <v>21</v>
      </c>
      <c r="B32" s="138" t="str">
        <f>IF(('Einzelkalk. Projektpersonal'!M1910)="","",'Einzelkalk. Projektpersonal'!M1910)</f>
        <v/>
      </c>
      <c r="C32" s="138"/>
      <c r="D32" s="138"/>
      <c r="E32" s="138"/>
      <c r="F32" s="138"/>
      <c r="G32" s="138"/>
      <c r="H32" s="138"/>
      <c r="I32" s="245" t="str">
        <f>IF(('Einzelkalk. Projektpersonal'!M1922)="","",'Einzelkalk. Projektpersonal'!M1922)</f>
        <v/>
      </c>
      <c r="J32" s="245"/>
      <c r="K32" s="245"/>
      <c r="L32" s="245"/>
      <c r="M32" s="245"/>
      <c r="N32" s="246" t="str">
        <f>IF(SUM('Einzelkalk. Projektpersonal'!X1947,'Einzelkalk. Projektpersonal'!X1969, 'Einzelkalk. Projektpersonal'!X1991)=0,"", SUM('Einzelkalk. Projektpersonal'!X1947,'Einzelkalk. Projektpersonal'!X1969,'Einzelkalk. Projektpersonal'!X1991))</f>
        <v/>
      </c>
      <c r="O32" s="246"/>
      <c r="P32" s="246"/>
      <c r="Q32" s="246"/>
      <c r="R32" s="246" t="str">
        <f>IF(SUM('Einzelkalk. Projektpersonal'!X1948,'Einzelkalk. Projektpersonal'!X1970, 'Einzelkalk. Projektpersonal'!X1992)=0,"", SUM('Einzelkalk. Projektpersonal'!X1948,'Einzelkalk. Projektpersonal'!X1970,'Einzelkalk. Projektpersonal'!X1992))</f>
        <v/>
      </c>
      <c r="S32" s="246"/>
      <c r="T32" s="246"/>
      <c r="U32" s="246"/>
      <c r="V32" s="246" t="str">
        <f>IF(SUM('Einzelkalk. Projektpersonal'!X1949,'Einzelkalk. Projektpersonal'!X1971, 'Einzelkalk. Projektpersonal'!X1993)=0,"", SUM('Einzelkalk. Projektpersonal'!X1949,'Einzelkalk. Projektpersonal'!X1971,'Einzelkalk. Projektpersonal'!X1993))</f>
        <v/>
      </c>
      <c r="W32" s="246"/>
      <c r="X32" s="246"/>
      <c r="Y32" s="246"/>
      <c r="Z32" s="244" t="str">
        <f t="shared" si="4"/>
        <v/>
      </c>
      <c r="AA32" s="244"/>
      <c r="AB32" s="244"/>
      <c r="AC32" s="244"/>
    </row>
    <row r="33" spans="2:29" ht="18" customHeight="1" thickBot="1" x14ac:dyDescent="0.25">
      <c r="B33" s="50"/>
      <c r="C33" s="50"/>
      <c r="D33" s="50"/>
      <c r="E33" s="50"/>
      <c r="F33" s="50"/>
      <c r="G33" s="50"/>
      <c r="H33" s="50"/>
      <c r="I33" s="251" t="s">
        <v>35</v>
      </c>
      <c r="J33" s="251"/>
      <c r="K33" s="251"/>
      <c r="L33" s="251"/>
      <c r="M33" s="251"/>
      <c r="N33" s="252">
        <f>SUM(N12:Q32)</f>
        <v>0</v>
      </c>
      <c r="O33" s="252"/>
      <c r="P33" s="252"/>
      <c r="Q33" s="252"/>
      <c r="R33" s="252">
        <f>SUM(R12:U32)</f>
        <v>0</v>
      </c>
      <c r="S33" s="252"/>
      <c r="T33" s="252"/>
      <c r="U33" s="252"/>
      <c r="V33" s="252">
        <f>SUM(V12:Y32)</f>
        <v>0</v>
      </c>
      <c r="W33" s="252"/>
      <c r="X33" s="252"/>
      <c r="Y33" s="252"/>
      <c r="Z33" s="252">
        <f>IF(SUM(Z12:AC32)=0,0,SUM(Z12:AC32))</f>
        <v>0</v>
      </c>
      <c r="AA33" s="252"/>
      <c r="AB33" s="252"/>
      <c r="AC33" s="252"/>
    </row>
    <row r="40" spans="2:29" ht="9" customHeight="1" x14ac:dyDescent="0.2"/>
    <row r="41" spans="2:29" ht="9" customHeight="1" x14ac:dyDescent="0.2"/>
    <row r="42" spans="2:29" ht="9" customHeight="1" x14ac:dyDescent="0.2"/>
    <row r="43" spans="2:29" s="102" customFormat="1" ht="18" customHeight="1" x14ac:dyDescent="0.2"/>
    <row r="44" spans="2:29" s="102" customFormat="1" ht="18" customHeight="1" x14ac:dyDescent="0.2"/>
    <row r="45" spans="2:29" s="102" customFormat="1" ht="18" customHeight="1" x14ac:dyDescent="0.2"/>
    <row r="46" spans="2:29" s="102" customFormat="1" ht="18" customHeight="1" x14ac:dyDescent="0.2"/>
    <row r="47" spans="2:29" s="102" customFormat="1" ht="18" customHeight="1" x14ac:dyDescent="0.2"/>
    <row r="48" spans="2:29" s="102" customFormat="1" ht="18" customHeight="1" x14ac:dyDescent="0.2"/>
    <row r="49" s="102" customFormat="1" ht="18" customHeight="1" x14ac:dyDescent="0.2"/>
    <row r="50" s="102" customFormat="1" ht="18" customHeight="1" x14ac:dyDescent="0.2"/>
    <row r="51" s="102" customFormat="1" ht="18" customHeight="1" x14ac:dyDescent="0.2"/>
  </sheetData>
  <sheetProtection selectLockedCells="1" autoFilter="0"/>
  <mergeCells count="146">
    <mergeCell ref="A2:N2"/>
    <mergeCell ref="O2:U2"/>
    <mergeCell ref="AE2:AR2"/>
    <mergeCell ref="A4:N4"/>
    <mergeCell ref="O4:AC4"/>
    <mergeCell ref="A5:N5"/>
    <mergeCell ref="O5:AC5"/>
    <mergeCell ref="B19:H19"/>
    <mergeCell ref="I19:M19"/>
    <mergeCell ref="N19:Q19"/>
    <mergeCell ref="R19:U19"/>
    <mergeCell ref="V19:Y19"/>
    <mergeCell ref="Z19:AC19"/>
    <mergeCell ref="B11:H11"/>
    <mergeCell ref="I11:M11"/>
    <mergeCell ref="N11:Q11"/>
    <mergeCell ref="R11:U11"/>
    <mergeCell ref="V11:Y11"/>
    <mergeCell ref="Z11:AC11"/>
    <mergeCell ref="B12:H12"/>
    <mergeCell ref="I12:M12"/>
    <mergeCell ref="N12:Q12"/>
    <mergeCell ref="R12:U12"/>
    <mergeCell ref="V12:Y12"/>
    <mergeCell ref="Z20:AC20"/>
    <mergeCell ref="Z21:AC21"/>
    <mergeCell ref="V20:Y20"/>
    <mergeCell ref="V21:Y21"/>
    <mergeCell ref="B20:H20"/>
    <mergeCell ref="B21:H21"/>
    <mergeCell ref="R20:U20"/>
    <mergeCell ref="R21:U21"/>
    <mergeCell ref="N20:Q20"/>
    <mergeCell ref="N21:Q21"/>
    <mergeCell ref="I20:M20"/>
    <mergeCell ref="I21:M21"/>
    <mergeCell ref="Z12:AC12"/>
    <mergeCell ref="V13:Y13"/>
    <mergeCell ref="Z13:AC13"/>
    <mergeCell ref="V14:Y14"/>
    <mergeCell ref="Z14:AC14"/>
    <mergeCell ref="N14:Q14"/>
    <mergeCell ref="R14:U14"/>
    <mergeCell ref="N13:Q13"/>
    <mergeCell ref="R13:U13"/>
    <mergeCell ref="B13:H13"/>
    <mergeCell ref="I13:M13"/>
    <mergeCell ref="B14:H14"/>
    <mergeCell ref="I14:M14"/>
    <mergeCell ref="I33:M33"/>
    <mergeCell ref="N33:Q33"/>
    <mergeCell ref="R33:U33"/>
    <mergeCell ref="Z33:AC33"/>
    <mergeCell ref="V33:Y33"/>
    <mergeCell ref="N15:Q15"/>
    <mergeCell ref="N16:Q16"/>
    <mergeCell ref="N17:Q17"/>
    <mergeCell ref="N18:Q18"/>
    <mergeCell ref="R15:U15"/>
    <mergeCell ref="R16:U16"/>
    <mergeCell ref="R17:U17"/>
    <mergeCell ref="R18:U18"/>
    <mergeCell ref="B15:H15"/>
    <mergeCell ref="B16:H16"/>
    <mergeCell ref="B17:H17"/>
    <mergeCell ref="B18:H18"/>
    <mergeCell ref="Z15:AC15"/>
    <mergeCell ref="Z16:AC16"/>
    <mergeCell ref="Z17:AC17"/>
    <mergeCell ref="Z18:AC18"/>
    <mergeCell ref="V17:Y17"/>
    <mergeCell ref="V18:Y18"/>
    <mergeCell ref="V15:Y15"/>
    <mergeCell ref="V16:Y16"/>
    <mergeCell ref="I15:M15"/>
    <mergeCell ref="I16:M16"/>
    <mergeCell ref="I17:M17"/>
    <mergeCell ref="I18:M18"/>
    <mergeCell ref="V22:Y22"/>
    <mergeCell ref="Z22:AC22"/>
    <mergeCell ref="B23:H23"/>
    <mergeCell ref="I23:M23"/>
    <mergeCell ref="N23:Q23"/>
    <mergeCell ref="R23:U23"/>
    <mergeCell ref="V23:Y23"/>
    <mergeCell ref="Z23:AC23"/>
    <mergeCell ref="B22:H22"/>
    <mergeCell ref="I22:M22"/>
    <mergeCell ref="N22:Q22"/>
    <mergeCell ref="R22:U22"/>
    <mergeCell ref="V24:Y24"/>
    <mergeCell ref="Z24:AC24"/>
    <mergeCell ref="B25:H25"/>
    <mergeCell ref="I25:M25"/>
    <mergeCell ref="N25:Q25"/>
    <mergeCell ref="R25:U25"/>
    <mergeCell ref="V25:Y25"/>
    <mergeCell ref="Z25:AC25"/>
    <mergeCell ref="B24:H24"/>
    <mergeCell ref="I24:M24"/>
    <mergeCell ref="N24:Q24"/>
    <mergeCell ref="R24:U24"/>
    <mergeCell ref="N29:Q29"/>
    <mergeCell ref="R29:U29"/>
    <mergeCell ref="V29:Y29"/>
    <mergeCell ref="Z29:AC29"/>
    <mergeCell ref="B28:H28"/>
    <mergeCell ref="I28:M28"/>
    <mergeCell ref="N28:Q28"/>
    <mergeCell ref="B30:H30"/>
    <mergeCell ref="V26:Y26"/>
    <mergeCell ref="Z26:AC26"/>
    <mergeCell ref="B27:H27"/>
    <mergeCell ref="I27:M27"/>
    <mergeCell ref="N27:Q27"/>
    <mergeCell ref="R27:U27"/>
    <mergeCell ref="V27:Y27"/>
    <mergeCell ref="Z27:AC27"/>
    <mergeCell ref="B26:H26"/>
    <mergeCell ref="I26:M26"/>
    <mergeCell ref="N26:Q26"/>
    <mergeCell ref="R26:U26"/>
    <mergeCell ref="A7:AC7"/>
    <mergeCell ref="A9:AC9"/>
    <mergeCell ref="Z32:AC32"/>
    <mergeCell ref="B32:H32"/>
    <mergeCell ref="I32:M32"/>
    <mergeCell ref="N32:Q32"/>
    <mergeCell ref="R32:U32"/>
    <mergeCell ref="V32:Y32"/>
    <mergeCell ref="I31:M31"/>
    <mergeCell ref="N31:Q31"/>
    <mergeCell ref="R31:U31"/>
    <mergeCell ref="V31:Y31"/>
    <mergeCell ref="Z31:AC31"/>
    <mergeCell ref="B31:H31"/>
    <mergeCell ref="I30:M30"/>
    <mergeCell ref="N30:Q30"/>
    <mergeCell ref="R30:U30"/>
    <mergeCell ref="V30:Y30"/>
    <mergeCell ref="Z30:AC30"/>
    <mergeCell ref="R28:U28"/>
    <mergeCell ref="V28:Y28"/>
    <mergeCell ref="Z28:AC28"/>
    <mergeCell ref="B29:H29"/>
    <mergeCell ref="I29:M29"/>
  </mergeCells>
  <phoneticPr fontId="1" type="noConversion"/>
  <pageMargins left="0.78740157480314965" right="0.78740157480314965" top="0.78740157480314965" bottom="0.59055118110236227" header="0.31496062992125984" footer="0.31496062992125984"/>
  <pageSetup paperSize="9" scale="87" orientation="landscape" r:id="rId1"/>
  <headerFooter>
    <oddFooter>&amp;C&amp;7                                                                                         &amp;R&amp;10Seite &amp;P von &amp;N/Stand: 09.11.2023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AR187"/>
  <sheetViews>
    <sheetView showGridLines="0" zoomScale="110" zoomScaleNormal="110" zoomScaleSheetLayoutView="112" zoomScalePageLayoutView="85" workbookViewId="0">
      <selection activeCell="A144" sqref="A144:X144"/>
    </sheetView>
  </sheetViews>
  <sheetFormatPr baseColWidth="10" defaultColWidth="2.625" defaultRowHeight="18" customHeight="1" x14ac:dyDescent="0.2"/>
  <cols>
    <col min="1" max="7" width="2.625" style="47" customWidth="1"/>
    <col min="8" max="8" width="5.625" style="47" customWidth="1"/>
    <col min="9" max="14" width="2.625" style="47" customWidth="1"/>
    <col min="15" max="24" width="3" style="47" customWidth="1"/>
    <col min="25" max="29" width="3.375" style="47" customWidth="1"/>
    <col min="30" max="30" width="1.625" style="47" customWidth="1"/>
    <col min="31" max="16384" width="2.625" style="47"/>
  </cols>
  <sheetData>
    <row r="1" spans="1:44" ht="15" customHeight="1" x14ac:dyDescent="0.2"/>
    <row r="2" spans="1:44" s="43" customFormat="1" ht="15" customHeight="1" x14ac:dyDescent="0.2">
      <c r="A2" s="197" t="s">
        <v>143</v>
      </c>
      <c r="B2" s="197"/>
      <c r="C2" s="197"/>
      <c r="D2" s="197"/>
      <c r="E2" s="197"/>
      <c r="F2" s="197"/>
      <c r="G2" s="197"/>
      <c r="H2" s="197"/>
      <c r="I2" s="197"/>
      <c r="J2" s="197"/>
      <c r="K2" s="197"/>
      <c r="L2" s="197"/>
      <c r="M2" s="197"/>
      <c r="N2" s="197"/>
      <c r="O2" s="199" t="str">
        <f>IF(Gesamtübersicht!B6="","",Gesamtübersicht!B6)</f>
        <v/>
      </c>
      <c r="P2" s="199"/>
      <c r="Q2" s="199"/>
      <c r="R2" s="199"/>
      <c r="S2" s="199"/>
      <c r="T2" s="199"/>
      <c r="U2" s="199"/>
      <c r="V2" s="44"/>
      <c r="W2" s="44"/>
      <c r="X2" s="44"/>
      <c r="Y2" s="44"/>
      <c r="Z2" s="44"/>
      <c r="AA2" s="45"/>
      <c r="AB2" s="46"/>
      <c r="AC2" s="46"/>
      <c r="AE2" s="194" t="s">
        <v>139</v>
      </c>
      <c r="AF2" s="195"/>
      <c r="AG2" s="195"/>
      <c r="AH2" s="195"/>
      <c r="AI2" s="195"/>
      <c r="AJ2" s="195"/>
      <c r="AK2" s="195"/>
      <c r="AL2" s="195"/>
      <c r="AM2" s="195"/>
      <c r="AN2" s="195"/>
      <c r="AO2" s="195"/>
      <c r="AP2" s="195"/>
      <c r="AQ2" s="195"/>
      <c r="AR2" s="196"/>
    </row>
    <row r="3" spans="1:44" s="43" customFormat="1"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s="43" customFormat="1" ht="15" customHeight="1" x14ac:dyDescent="0.2">
      <c r="A4" s="197" t="s">
        <v>141</v>
      </c>
      <c r="B4" s="197"/>
      <c r="C4" s="197"/>
      <c r="D4" s="197"/>
      <c r="E4" s="197"/>
      <c r="F4" s="197"/>
      <c r="G4" s="197"/>
      <c r="H4" s="197"/>
      <c r="I4" s="197"/>
      <c r="J4" s="197"/>
      <c r="K4" s="197"/>
      <c r="L4" s="197"/>
      <c r="M4" s="197"/>
      <c r="N4" s="197"/>
      <c r="O4" s="198" t="str">
        <f>IF(Gesamtübersicht!B8="","",Gesamtübersicht!B8)</f>
        <v/>
      </c>
      <c r="P4" s="198"/>
      <c r="Q4" s="198"/>
      <c r="R4" s="198"/>
      <c r="S4" s="198"/>
      <c r="T4" s="198"/>
      <c r="U4" s="198"/>
      <c r="V4" s="198"/>
      <c r="W4" s="198"/>
      <c r="X4" s="198"/>
      <c r="Y4" s="198"/>
      <c r="Z4" s="198"/>
      <c r="AA4" s="198"/>
      <c r="AB4" s="198"/>
      <c r="AC4" s="198"/>
    </row>
    <row r="5" spans="1:44" s="43" customFormat="1" ht="15" customHeight="1" x14ac:dyDescent="0.2">
      <c r="A5" s="197" t="s">
        <v>142</v>
      </c>
      <c r="B5" s="197"/>
      <c r="C5" s="197"/>
      <c r="D5" s="197"/>
      <c r="E5" s="197"/>
      <c r="F5" s="197"/>
      <c r="G5" s="197"/>
      <c r="H5" s="197"/>
      <c r="I5" s="197"/>
      <c r="J5" s="197"/>
      <c r="K5" s="197"/>
      <c r="L5" s="197"/>
      <c r="M5" s="197"/>
      <c r="N5" s="197"/>
      <c r="O5" s="198" t="str">
        <f>IF(Gesamtübersicht!B9="","",Gesamtübersicht!B9)</f>
        <v/>
      </c>
      <c r="P5" s="198"/>
      <c r="Q5" s="198"/>
      <c r="R5" s="198"/>
      <c r="S5" s="198"/>
      <c r="T5" s="198"/>
      <c r="U5" s="198"/>
      <c r="V5" s="198"/>
      <c r="W5" s="198"/>
      <c r="X5" s="198"/>
      <c r="Y5" s="198"/>
      <c r="Z5" s="198"/>
      <c r="AA5" s="198"/>
      <c r="AB5" s="198"/>
      <c r="AC5" s="198"/>
    </row>
    <row r="6" spans="1:44" s="102" customFormat="1" ht="15" customHeight="1" x14ac:dyDescent="0.2">
      <c r="A6" s="43"/>
      <c r="E6" s="43"/>
      <c r="F6" s="43"/>
    </row>
    <row r="7" spans="1:44" ht="18" customHeight="1" x14ac:dyDescent="0.2">
      <c r="A7" s="189" t="s">
        <v>106</v>
      </c>
      <c r="B7" s="189"/>
      <c r="C7" s="189"/>
      <c r="D7" s="189"/>
      <c r="E7" s="189"/>
      <c r="F7" s="189"/>
      <c r="G7" s="189"/>
      <c r="H7" s="189"/>
      <c r="I7" s="189"/>
      <c r="J7" s="189"/>
      <c r="K7" s="189"/>
      <c r="L7" s="189"/>
      <c r="M7" s="189"/>
      <c r="N7" s="189"/>
      <c r="O7" s="189"/>
      <c r="P7" s="189"/>
      <c r="Q7" s="189"/>
      <c r="R7" s="189"/>
      <c r="S7" s="189"/>
      <c r="T7" s="189"/>
      <c r="U7" s="189"/>
      <c r="V7" s="189"/>
      <c r="W7" s="189"/>
      <c r="X7" s="189"/>
      <c r="Y7" s="189"/>
      <c r="Z7" s="189"/>
      <c r="AA7" s="189"/>
      <c r="AB7" s="189"/>
      <c r="AC7" s="189"/>
    </row>
    <row r="8" spans="1:44" s="102" customFormat="1" ht="8.25" customHeight="1" x14ac:dyDescent="0.2"/>
    <row r="9" spans="1:44" ht="18" customHeight="1" x14ac:dyDescent="0.2">
      <c r="A9" s="217" t="str">
        <f>Finanzierungsplan!A18&amp;" "&amp;Finanzierungsplan!C18</f>
        <v>2.1 Ausgaben für Dienstreisen des Projektpersonals</v>
      </c>
      <c r="B9" s="217"/>
      <c r="C9" s="217"/>
      <c r="D9" s="217"/>
      <c r="E9" s="217"/>
      <c r="F9" s="217"/>
      <c r="G9" s="217"/>
      <c r="H9" s="217"/>
      <c r="I9" s="217"/>
      <c r="J9" s="217"/>
      <c r="K9" s="217"/>
      <c r="L9" s="217"/>
      <c r="M9" s="217"/>
      <c r="N9" s="217"/>
      <c r="O9" s="217"/>
      <c r="P9" s="217"/>
      <c r="Q9" s="217"/>
      <c r="R9" s="217"/>
      <c r="S9" s="217"/>
      <c r="T9" s="217"/>
      <c r="U9" s="217"/>
      <c r="V9" s="217"/>
      <c r="W9" s="217"/>
      <c r="X9" s="217"/>
      <c r="Y9" s="217"/>
      <c r="Z9" s="217"/>
      <c r="AA9" s="217"/>
      <c r="AB9" s="217"/>
      <c r="AC9" s="217"/>
    </row>
    <row r="10" spans="1:44" ht="9" customHeight="1" x14ac:dyDescent="0.2">
      <c r="I10" s="108"/>
    </row>
    <row r="11" spans="1:44" ht="36" customHeight="1" x14ac:dyDescent="0.2">
      <c r="A11" s="264" t="s">
        <v>107</v>
      </c>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5"/>
      <c r="Z11" s="265"/>
      <c r="AA11" s="265"/>
      <c r="AB11" s="265"/>
      <c r="AC11" s="265"/>
    </row>
    <row r="12" spans="1:44" ht="9" customHeight="1" x14ac:dyDescent="0.2">
      <c r="A12" s="100"/>
      <c r="B12" s="43"/>
      <c r="C12" s="43"/>
      <c r="D12" s="43"/>
      <c r="E12" s="43"/>
      <c r="F12" s="43"/>
      <c r="G12" s="43"/>
      <c r="H12" s="43"/>
      <c r="I12" s="43"/>
      <c r="J12" s="43"/>
      <c r="K12" s="43"/>
      <c r="L12" s="43"/>
      <c r="M12" s="43"/>
      <c r="N12" s="43"/>
      <c r="O12" s="43"/>
      <c r="P12" s="43"/>
      <c r="Q12" s="109"/>
      <c r="R12" s="109"/>
      <c r="S12" s="109"/>
      <c r="T12" s="109"/>
      <c r="U12" s="109"/>
      <c r="V12" s="109"/>
      <c r="W12" s="109"/>
      <c r="X12" s="109"/>
      <c r="Y12" s="110"/>
      <c r="Z12" s="110"/>
      <c r="AA12" s="110"/>
      <c r="AB12" s="110"/>
      <c r="AC12" s="110"/>
    </row>
    <row r="13" spans="1:44" ht="63" customHeight="1" x14ac:dyDescent="0.2">
      <c r="A13" s="267" t="s">
        <v>124</v>
      </c>
      <c r="B13" s="267"/>
      <c r="C13" s="267"/>
      <c r="D13" s="267"/>
      <c r="E13" s="267"/>
      <c r="F13" s="267"/>
      <c r="G13" s="267"/>
      <c r="H13" s="267"/>
      <c r="I13" s="267"/>
      <c r="J13" s="267"/>
      <c r="K13" s="267"/>
      <c r="L13" s="267"/>
      <c r="M13" s="267"/>
      <c r="N13" s="267"/>
      <c r="O13" s="267"/>
      <c r="P13" s="267"/>
      <c r="Q13" s="267"/>
      <c r="R13" s="267"/>
      <c r="S13" s="267"/>
      <c r="T13" s="267"/>
      <c r="U13" s="267"/>
      <c r="V13" s="267"/>
      <c r="W13" s="267"/>
      <c r="X13" s="267"/>
      <c r="Y13" s="267"/>
      <c r="Z13" s="267"/>
      <c r="AA13" s="267"/>
      <c r="AB13" s="267"/>
      <c r="AC13" s="267"/>
    </row>
    <row r="14" spans="1:44" ht="9" customHeight="1" x14ac:dyDescent="0.2">
      <c r="A14" s="100"/>
      <c r="B14" s="43"/>
      <c r="C14" s="43"/>
      <c r="D14" s="43"/>
      <c r="E14" s="43"/>
      <c r="F14" s="43"/>
      <c r="G14" s="43"/>
      <c r="H14" s="43"/>
      <c r="I14" s="43"/>
      <c r="J14" s="43"/>
      <c r="K14" s="43"/>
      <c r="L14" s="43"/>
      <c r="M14" s="43"/>
      <c r="N14" s="43"/>
      <c r="O14" s="43"/>
      <c r="P14" s="43"/>
      <c r="Q14" s="109"/>
      <c r="R14" s="109"/>
      <c r="S14" s="109"/>
      <c r="T14" s="109"/>
      <c r="U14" s="109"/>
      <c r="V14" s="109"/>
      <c r="W14" s="109"/>
      <c r="X14" s="109"/>
      <c r="Y14" s="110"/>
      <c r="Z14" s="110"/>
      <c r="AA14" s="110"/>
      <c r="AB14" s="110"/>
      <c r="AC14" s="110"/>
    </row>
    <row r="15" spans="1:44" s="102" customFormat="1" ht="18" customHeight="1" x14ac:dyDescent="0.2">
      <c r="A15" s="217" t="s">
        <v>170</v>
      </c>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row>
    <row r="16" spans="1:44" s="102" customFormat="1" ht="9" customHeight="1" x14ac:dyDescent="0.2">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row>
    <row r="17" spans="1:29" s="102" customFormat="1" ht="18" customHeight="1" x14ac:dyDescent="0.2">
      <c r="A17" s="271" t="s">
        <v>51</v>
      </c>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t="s">
        <v>37</v>
      </c>
      <c r="Z17" s="271"/>
      <c r="AA17" s="271"/>
      <c r="AB17" s="271"/>
      <c r="AC17" s="271"/>
    </row>
    <row r="18" spans="1:29" s="102" customFormat="1" ht="18" customHeight="1" x14ac:dyDescent="0.2">
      <c r="A18" s="268"/>
      <c r="B18" s="268"/>
      <c r="C18" s="268"/>
      <c r="D18" s="268"/>
      <c r="E18" s="268"/>
      <c r="F18" s="268"/>
      <c r="G18" s="268"/>
      <c r="H18" s="268"/>
      <c r="I18" s="268"/>
      <c r="J18" s="268"/>
      <c r="K18" s="268"/>
      <c r="L18" s="268"/>
      <c r="M18" s="268"/>
      <c r="N18" s="268"/>
      <c r="O18" s="268"/>
      <c r="P18" s="268"/>
      <c r="Q18" s="268"/>
      <c r="R18" s="268"/>
      <c r="S18" s="268"/>
      <c r="T18" s="268"/>
      <c r="U18" s="268"/>
      <c r="V18" s="268"/>
      <c r="W18" s="268"/>
      <c r="X18" s="268"/>
      <c r="Y18" s="259"/>
      <c r="Z18" s="259"/>
      <c r="AA18" s="259"/>
      <c r="AB18" s="259"/>
      <c r="AC18" s="259"/>
    </row>
    <row r="19" spans="1:29" s="102" customFormat="1" ht="18" customHeight="1" x14ac:dyDescent="0.2">
      <c r="A19" s="268"/>
      <c r="B19" s="268"/>
      <c r="C19" s="268"/>
      <c r="D19" s="268"/>
      <c r="E19" s="268"/>
      <c r="F19" s="268"/>
      <c r="G19" s="268"/>
      <c r="H19" s="268"/>
      <c r="I19" s="268"/>
      <c r="J19" s="268"/>
      <c r="K19" s="268"/>
      <c r="L19" s="268"/>
      <c r="M19" s="268"/>
      <c r="N19" s="268"/>
      <c r="O19" s="268"/>
      <c r="P19" s="268"/>
      <c r="Q19" s="268"/>
      <c r="R19" s="268"/>
      <c r="S19" s="268"/>
      <c r="T19" s="268"/>
      <c r="U19" s="268"/>
      <c r="V19" s="268"/>
      <c r="W19" s="268"/>
      <c r="X19" s="268"/>
      <c r="Y19" s="259"/>
      <c r="Z19" s="259"/>
      <c r="AA19" s="259"/>
      <c r="AB19" s="259"/>
      <c r="AC19" s="259"/>
    </row>
    <row r="20" spans="1:29" s="102" customFormat="1" ht="18" customHeight="1" x14ac:dyDescent="0.2">
      <c r="A20" s="268"/>
      <c r="B20" s="268"/>
      <c r="C20" s="268"/>
      <c r="D20" s="268"/>
      <c r="E20" s="268"/>
      <c r="F20" s="268"/>
      <c r="G20" s="268"/>
      <c r="H20" s="268"/>
      <c r="I20" s="268"/>
      <c r="J20" s="268"/>
      <c r="K20" s="268"/>
      <c r="L20" s="268"/>
      <c r="M20" s="268"/>
      <c r="N20" s="268"/>
      <c r="O20" s="268"/>
      <c r="P20" s="268"/>
      <c r="Q20" s="268"/>
      <c r="R20" s="268"/>
      <c r="S20" s="268"/>
      <c r="T20" s="268"/>
      <c r="U20" s="268"/>
      <c r="V20" s="268"/>
      <c r="W20" s="268"/>
      <c r="X20" s="268"/>
      <c r="Y20" s="259"/>
      <c r="Z20" s="259"/>
      <c r="AA20" s="259"/>
      <c r="AB20" s="259"/>
      <c r="AC20" s="259"/>
    </row>
    <row r="21" spans="1:29" s="102" customFormat="1" ht="18" customHeight="1" x14ac:dyDescent="0.2">
      <c r="A21" s="268"/>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59"/>
      <c r="Z21" s="259"/>
      <c r="AA21" s="259"/>
      <c r="AB21" s="259"/>
      <c r="AC21" s="259"/>
    </row>
    <row r="22" spans="1:29" s="102" customFormat="1" ht="18" customHeight="1" x14ac:dyDescent="0.2">
      <c r="A22" s="268"/>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59"/>
      <c r="Z22" s="259"/>
      <c r="AA22" s="259"/>
      <c r="AB22" s="259"/>
      <c r="AC22" s="259"/>
    </row>
    <row r="23" spans="1:29" s="102" customFormat="1" ht="18" customHeight="1" x14ac:dyDescent="0.2">
      <c r="A23" s="268"/>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59"/>
      <c r="Z23" s="259"/>
      <c r="AA23" s="259"/>
      <c r="AB23" s="259"/>
      <c r="AC23" s="259"/>
    </row>
    <row r="24" spans="1:29" s="102" customFormat="1" ht="18" customHeight="1" x14ac:dyDescent="0.2">
      <c r="A24" s="268"/>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59"/>
      <c r="Z24" s="259"/>
      <c r="AA24" s="259"/>
      <c r="AB24" s="259"/>
      <c r="AC24" s="259"/>
    </row>
    <row r="25" spans="1:29" s="102" customFormat="1" ht="18" customHeight="1" x14ac:dyDescent="0.2">
      <c r="A25" s="268"/>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59"/>
      <c r="Z25" s="259"/>
      <c r="AA25" s="259"/>
      <c r="AB25" s="259"/>
      <c r="AC25" s="259"/>
    </row>
    <row r="26" spans="1:29" s="102" customFormat="1" ht="18" customHeight="1" x14ac:dyDescent="0.2">
      <c r="A26" s="268"/>
      <c r="B26" s="268"/>
      <c r="C26" s="268"/>
      <c r="D26" s="268"/>
      <c r="E26" s="268"/>
      <c r="F26" s="268"/>
      <c r="G26" s="268"/>
      <c r="H26" s="268"/>
      <c r="I26" s="268"/>
      <c r="J26" s="268"/>
      <c r="K26" s="268"/>
      <c r="L26" s="268"/>
      <c r="M26" s="268"/>
      <c r="N26" s="268"/>
      <c r="O26" s="268"/>
      <c r="P26" s="268"/>
      <c r="Q26" s="268"/>
      <c r="R26" s="268"/>
      <c r="S26" s="268"/>
      <c r="T26" s="268"/>
      <c r="U26" s="268"/>
      <c r="V26" s="268"/>
      <c r="W26" s="268"/>
      <c r="X26" s="268"/>
      <c r="Y26" s="259"/>
      <c r="Z26" s="259"/>
      <c r="AA26" s="259"/>
      <c r="AB26" s="259"/>
      <c r="AC26" s="259"/>
    </row>
    <row r="27" spans="1:29" s="102" customFormat="1" ht="18" customHeight="1" x14ac:dyDescent="0.2">
      <c r="A27" s="268"/>
      <c r="B27" s="268"/>
      <c r="C27" s="268"/>
      <c r="D27" s="268"/>
      <c r="E27" s="268"/>
      <c r="F27" s="268"/>
      <c r="G27" s="268"/>
      <c r="H27" s="268"/>
      <c r="I27" s="268"/>
      <c r="J27" s="268"/>
      <c r="K27" s="268"/>
      <c r="L27" s="268"/>
      <c r="M27" s="268"/>
      <c r="N27" s="268"/>
      <c r="O27" s="268"/>
      <c r="P27" s="268"/>
      <c r="Q27" s="268"/>
      <c r="R27" s="268"/>
      <c r="S27" s="268"/>
      <c r="T27" s="268"/>
      <c r="U27" s="268"/>
      <c r="V27" s="268"/>
      <c r="W27" s="268"/>
      <c r="X27" s="268"/>
      <c r="Y27" s="259"/>
      <c r="Z27" s="259"/>
      <c r="AA27" s="259"/>
      <c r="AB27" s="259"/>
      <c r="AC27" s="259"/>
    </row>
    <row r="28" spans="1:29" s="102" customFormat="1" ht="18" customHeight="1" x14ac:dyDescent="0.2">
      <c r="A28" s="268"/>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59"/>
      <c r="Z28" s="259"/>
      <c r="AA28" s="259"/>
      <c r="AB28" s="259"/>
      <c r="AC28" s="259"/>
    </row>
    <row r="29" spans="1:29" s="102" customFormat="1" ht="18" customHeight="1" x14ac:dyDescent="0.2">
      <c r="A29" s="268"/>
      <c r="B29" s="268"/>
      <c r="C29" s="268"/>
      <c r="D29" s="268"/>
      <c r="E29" s="268"/>
      <c r="F29" s="268"/>
      <c r="G29" s="268"/>
      <c r="H29" s="268"/>
      <c r="I29" s="268"/>
      <c r="J29" s="268"/>
      <c r="K29" s="268"/>
      <c r="L29" s="268"/>
      <c r="M29" s="268"/>
      <c r="N29" s="268"/>
      <c r="O29" s="268"/>
      <c r="P29" s="268"/>
      <c r="Q29" s="268"/>
      <c r="R29" s="268"/>
      <c r="S29" s="268"/>
      <c r="T29" s="268"/>
      <c r="U29" s="268"/>
      <c r="V29" s="268"/>
      <c r="W29" s="268"/>
      <c r="X29" s="268"/>
      <c r="Y29" s="259"/>
      <c r="Z29" s="259"/>
      <c r="AA29" s="259"/>
      <c r="AB29" s="259"/>
      <c r="AC29" s="259"/>
    </row>
    <row r="30" spans="1:29" s="102" customFormat="1" ht="18" customHeight="1" x14ac:dyDescent="0.2">
      <c r="A30" s="268"/>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59"/>
      <c r="Z30" s="259"/>
      <c r="AA30" s="259"/>
      <c r="AB30" s="259"/>
      <c r="AC30" s="259"/>
    </row>
    <row r="31" spans="1:29" s="102" customFormat="1" ht="18" customHeight="1" x14ac:dyDescent="0.2">
      <c r="A31" s="268"/>
      <c r="B31" s="268"/>
      <c r="C31" s="268"/>
      <c r="D31" s="268"/>
      <c r="E31" s="268"/>
      <c r="F31" s="268"/>
      <c r="G31" s="268"/>
      <c r="H31" s="268"/>
      <c r="I31" s="268"/>
      <c r="J31" s="268"/>
      <c r="K31" s="268"/>
      <c r="L31" s="268"/>
      <c r="M31" s="268"/>
      <c r="N31" s="268"/>
      <c r="O31" s="268"/>
      <c r="P31" s="268"/>
      <c r="Q31" s="268"/>
      <c r="R31" s="268"/>
      <c r="S31" s="268"/>
      <c r="T31" s="268"/>
      <c r="U31" s="268"/>
      <c r="V31" s="268"/>
      <c r="W31" s="268"/>
      <c r="X31" s="268"/>
      <c r="Y31" s="259"/>
      <c r="Z31" s="259"/>
      <c r="AA31" s="259"/>
      <c r="AB31" s="259"/>
      <c r="AC31" s="259"/>
    </row>
    <row r="32" spans="1:29" s="102" customFormat="1" ht="18" customHeight="1" x14ac:dyDescent="0.2">
      <c r="A32" s="268"/>
      <c r="B32" s="268"/>
      <c r="C32" s="268"/>
      <c r="D32" s="268"/>
      <c r="E32" s="268"/>
      <c r="F32" s="268"/>
      <c r="G32" s="268"/>
      <c r="H32" s="268"/>
      <c r="I32" s="268"/>
      <c r="J32" s="268"/>
      <c r="K32" s="268"/>
      <c r="L32" s="268"/>
      <c r="M32" s="268"/>
      <c r="N32" s="268"/>
      <c r="O32" s="268"/>
      <c r="P32" s="268"/>
      <c r="Q32" s="268"/>
      <c r="R32" s="268"/>
      <c r="S32" s="268"/>
      <c r="T32" s="268"/>
      <c r="U32" s="268"/>
      <c r="V32" s="268"/>
      <c r="W32" s="268"/>
      <c r="X32" s="268"/>
      <c r="Y32" s="259"/>
      <c r="Z32" s="259"/>
      <c r="AA32" s="259"/>
      <c r="AB32" s="259"/>
      <c r="AC32" s="259"/>
    </row>
    <row r="33" spans="1:29" s="102" customFormat="1" ht="18" customHeight="1" x14ac:dyDescent="0.2">
      <c r="A33" s="268"/>
      <c r="B33" s="268"/>
      <c r="C33" s="268"/>
      <c r="D33" s="268"/>
      <c r="E33" s="268"/>
      <c r="F33" s="268"/>
      <c r="G33" s="268"/>
      <c r="H33" s="268"/>
      <c r="I33" s="268"/>
      <c r="J33" s="268"/>
      <c r="K33" s="268"/>
      <c r="L33" s="268"/>
      <c r="M33" s="268"/>
      <c r="N33" s="268"/>
      <c r="O33" s="268"/>
      <c r="P33" s="268"/>
      <c r="Q33" s="268"/>
      <c r="R33" s="268"/>
      <c r="S33" s="268"/>
      <c r="T33" s="268"/>
      <c r="U33" s="268"/>
      <c r="V33" s="268"/>
      <c r="W33" s="268"/>
      <c r="X33" s="268"/>
      <c r="Y33" s="259"/>
      <c r="Z33" s="259"/>
      <c r="AA33" s="259"/>
      <c r="AB33" s="259"/>
      <c r="AC33" s="259"/>
    </row>
    <row r="34" spans="1:29" s="102" customFormat="1" ht="18" customHeight="1" x14ac:dyDescent="0.2">
      <c r="A34" s="268"/>
      <c r="B34" s="268"/>
      <c r="C34" s="268"/>
      <c r="D34" s="268"/>
      <c r="E34" s="268"/>
      <c r="F34" s="268"/>
      <c r="G34" s="268"/>
      <c r="H34" s="268"/>
      <c r="I34" s="268"/>
      <c r="J34" s="268"/>
      <c r="K34" s="268"/>
      <c r="L34" s="268"/>
      <c r="M34" s="268"/>
      <c r="N34" s="268"/>
      <c r="O34" s="268"/>
      <c r="P34" s="268"/>
      <c r="Q34" s="268"/>
      <c r="R34" s="268"/>
      <c r="S34" s="268"/>
      <c r="T34" s="268"/>
      <c r="U34" s="268"/>
      <c r="V34" s="268"/>
      <c r="W34" s="268"/>
      <c r="X34" s="268"/>
      <c r="Y34" s="259"/>
      <c r="Z34" s="259"/>
      <c r="AA34" s="259"/>
      <c r="AB34" s="259"/>
      <c r="AC34" s="259"/>
    </row>
    <row r="35" spans="1:29" s="102" customFormat="1" ht="18" customHeight="1" x14ac:dyDescent="0.2">
      <c r="A35" s="268"/>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59"/>
      <c r="Z35" s="259"/>
      <c r="AA35" s="259"/>
      <c r="AB35" s="259"/>
      <c r="AC35" s="259"/>
    </row>
    <row r="36" spans="1:29" s="102" customFormat="1" ht="18" customHeight="1" x14ac:dyDescent="0.2">
      <c r="A36" s="268"/>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59"/>
      <c r="Z36" s="259"/>
      <c r="AA36" s="259"/>
      <c r="AB36" s="259"/>
      <c r="AC36" s="259"/>
    </row>
    <row r="37" spans="1:29" s="102" customFormat="1" ht="18" customHeight="1" x14ac:dyDescent="0.2">
      <c r="A37" s="268"/>
      <c r="B37" s="268"/>
      <c r="C37" s="268"/>
      <c r="D37" s="268"/>
      <c r="E37" s="268"/>
      <c r="F37" s="268"/>
      <c r="G37" s="268"/>
      <c r="H37" s="268"/>
      <c r="I37" s="268"/>
      <c r="J37" s="268"/>
      <c r="K37" s="268"/>
      <c r="L37" s="268"/>
      <c r="M37" s="268"/>
      <c r="N37" s="268"/>
      <c r="O37" s="268"/>
      <c r="P37" s="272"/>
      <c r="Q37" s="272"/>
      <c r="R37" s="272"/>
      <c r="S37" s="272"/>
      <c r="T37" s="272"/>
      <c r="U37" s="272"/>
      <c r="V37" s="272"/>
      <c r="W37" s="272"/>
      <c r="X37" s="272"/>
      <c r="Y37" s="262"/>
      <c r="Z37" s="262"/>
      <c r="AA37" s="262"/>
      <c r="AB37" s="262"/>
      <c r="AC37" s="262"/>
    </row>
    <row r="38" spans="1:29" s="102" customFormat="1" ht="18" customHeight="1" x14ac:dyDescent="0.2">
      <c r="A38" s="50"/>
      <c r="B38" s="50"/>
      <c r="C38" s="50"/>
      <c r="D38" s="50"/>
      <c r="E38" s="50"/>
      <c r="F38" s="50"/>
      <c r="G38" s="50"/>
      <c r="H38" s="50"/>
      <c r="I38" s="50"/>
      <c r="J38" s="50"/>
      <c r="K38" s="50"/>
      <c r="L38" s="111"/>
      <c r="M38" s="111"/>
      <c r="N38" s="111"/>
      <c r="O38" s="111"/>
      <c r="P38" s="185" t="s">
        <v>35</v>
      </c>
      <c r="Q38" s="185"/>
      <c r="R38" s="185"/>
      <c r="S38" s="185"/>
      <c r="T38" s="185"/>
      <c r="U38" s="185"/>
      <c r="V38" s="185"/>
      <c r="W38" s="185"/>
      <c r="X38" s="185"/>
      <c r="Y38" s="185" t="str">
        <f>IF(SUM(Y18:AC37)=0,"",ROUND(SUM(Y18:AC37),2))</f>
        <v/>
      </c>
      <c r="Z38" s="185"/>
      <c r="AA38" s="185"/>
      <c r="AB38" s="185"/>
      <c r="AC38" s="185"/>
    </row>
    <row r="39" spans="1:29" ht="9" customHeight="1" x14ac:dyDescent="0.2">
      <c r="A39" s="100"/>
      <c r="B39" s="43"/>
      <c r="C39" s="43"/>
      <c r="D39" s="43"/>
      <c r="E39" s="43"/>
      <c r="F39" s="43"/>
      <c r="G39" s="43"/>
      <c r="H39" s="43"/>
      <c r="I39" s="43"/>
      <c r="J39" s="43"/>
      <c r="K39" s="43"/>
      <c r="L39" s="43"/>
      <c r="M39" s="43"/>
      <c r="N39" s="43"/>
      <c r="O39" s="43"/>
      <c r="P39" s="43"/>
      <c r="Q39" s="109"/>
      <c r="R39" s="109"/>
      <c r="S39" s="109"/>
      <c r="T39" s="109"/>
      <c r="U39" s="109"/>
      <c r="V39" s="109"/>
      <c r="W39" s="109"/>
      <c r="X39" s="109"/>
      <c r="Y39" s="110"/>
      <c r="Z39" s="110"/>
      <c r="AA39" s="110"/>
      <c r="AB39" s="110"/>
      <c r="AC39" s="110"/>
    </row>
    <row r="40" spans="1:29" ht="25.5" customHeight="1" x14ac:dyDescent="0.2">
      <c r="A40" s="255" t="s">
        <v>117</v>
      </c>
      <c r="B40" s="267"/>
      <c r="C40" s="267"/>
      <c r="D40" s="267"/>
      <c r="E40" s="267"/>
      <c r="F40" s="267"/>
      <c r="G40" s="267"/>
      <c r="H40" s="267"/>
      <c r="I40" s="267"/>
      <c r="J40" s="267"/>
      <c r="K40" s="267"/>
      <c r="L40" s="267"/>
      <c r="M40" s="267"/>
      <c r="N40" s="267"/>
      <c r="O40" s="267"/>
      <c r="P40" s="267"/>
      <c r="Q40" s="267"/>
      <c r="R40" s="267"/>
      <c r="S40" s="267"/>
      <c r="T40" s="267"/>
      <c r="U40" s="267"/>
      <c r="V40" s="267"/>
      <c r="W40" s="267"/>
      <c r="X40" s="267"/>
      <c r="Y40" s="267"/>
      <c r="Z40" s="267"/>
      <c r="AA40" s="267"/>
      <c r="AB40" s="267"/>
      <c r="AC40" s="267"/>
    </row>
    <row r="41" spans="1:29" ht="9" customHeight="1" x14ac:dyDescent="0.2">
      <c r="A41" s="100"/>
      <c r="B41" s="43"/>
      <c r="C41" s="43"/>
      <c r="D41" s="43"/>
      <c r="E41" s="43"/>
      <c r="F41" s="43"/>
      <c r="G41" s="43"/>
      <c r="H41" s="43"/>
      <c r="I41" s="43"/>
      <c r="J41" s="43"/>
      <c r="K41" s="43"/>
      <c r="L41" s="43"/>
      <c r="M41" s="43"/>
      <c r="N41" s="43"/>
      <c r="O41" s="43"/>
      <c r="P41" s="43"/>
      <c r="Q41" s="109"/>
      <c r="R41" s="109"/>
      <c r="S41" s="109"/>
      <c r="T41" s="109"/>
      <c r="U41" s="109"/>
      <c r="V41" s="109"/>
      <c r="W41" s="109"/>
      <c r="X41" s="109"/>
      <c r="Y41" s="110"/>
      <c r="Z41" s="110"/>
      <c r="AA41" s="110"/>
      <c r="AB41" s="110"/>
      <c r="AC41" s="110"/>
    </row>
    <row r="42" spans="1:29" ht="18" customHeight="1" x14ac:dyDescent="0.2">
      <c r="A42" s="241" t="s">
        <v>149</v>
      </c>
      <c r="B42" s="242"/>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3"/>
    </row>
    <row r="43" spans="1:29" ht="9" customHeight="1" x14ac:dyDescent="0.2">
      <c r="A43" s="100"/>
      <c r="B43" s="43"/>
      <c r="C43" s="43"/>
      <c r="D43" s="43"/>
      <c r="E43" s="43"/>
      <c r="F43" s="43"/>
      <c r="G43" s="43"/>
      <c r="H43" s="43"/>
      <c r="I43" s="43"/>
      <c r="J43" s="43"/>
      <c r="K43" s="43"/>
      <c r="L43" s="43"/>
      <c r="M43" s="43"/>
      <c r="N43" s="43"/>
      <c r="O43" s="43"/>
      <c r="P43" s="43"/>
      <c r="Q43" s="109"/>
      <c r="R43" s="109"/>
      <c r="S43" s="109"/>
      <c r="T43" s="109"/>
      <c r="U43" s="109"/>
      <c r="V43" s="109"/>
      <c r="W43" s="109"/>
      <c r="X43" s="109"/>
      <c r="Y43" s="110"/>
      <c r="Z43" s="110"/>
      <c r="AA43" s="110"/>
      <c r="AB43" s="110"/>
      <c r="AC43" s="110"/>
    </row>
    <row r="44" spans="1:29" s="112" customFormat="1" ht="18" customHeight="1" x14ac:dyDescent="0.2">
      <c r="A44" s="241" t="s">
        <v>171</v>
      </c>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3"/>
    </row>
    <row r="45" spans="1:29" s="112" customFormat="1" ht="9" customHeight="1" x14ac:dyDescent="0.2"/>
    <row r="46" spans="1:29" s="112" customFormat="1" ht="50.25" customHeight="1" x14ac:dyDescent="0.2">
      <c r="A46" s="276" t="s">
        <v>150</v>
      </c>
      <c r="B46" s="277"/>
      <c r="C46" s="277"/>
      <c r="D46" s="277"/>
      <c r="E46" s="277"/>
      <c r="F46" s="277"/>
      <c r="G46" s="278"/>
      <c r="H46" s="276" t="s">
        <v>155</v>
      </c>
      <c r="I46" s="278"/>
      <c r="J46" s="279" t="s">
        <v>154</v>
      </c>
      <c r="K46" s="280"/>
      <c r="L46" s="280"/>
      <c r="M46" s="281"/>
      <c r="N46" s="279" t="s">
        <v>153</v>
      </c>
      <c r="O46" s="280"/>
      <c r="P46" s="280"/>
      <c r="Q46" s="281"/>
      <c r="R46" s="279" t="s">
        <v>152</v>
      </c>
      <c r="S46" s="280"/>
      <c r="T46" s="281"/>
      <c r="U46" s="279" t="s">
        <v>151</v>
      </c>
      <c r="V46" s="280"/>
      <c r="W46" s="280"/>
      <c r="X46" s="281"/>
      <c r="Y46" s="261" t="s">
        <v>36</v>
      </c>
      <c r="Z46" s="261"/>
      <c r="AA46" s="261"/>
      <c r="AB46" s="261"/>
      <c r="AC46" s="261"/>
    </row>
    <row r="47" spans="1:29" s="124" customFormat="1" ht="18" customHeight="1" x14ac:dyDescent="0.2">
      <c r="A47" s="282"/>
      <c r="B47" s="284"/>
      <c r="C47" s="284"/>
      <c r="D47" s="284"/>
      <c r="E47" s="284"/>
      <c r="F47" s="284"/>
      <c r="G47" s="283"/>
      <c r="H47" s="282"/>
      <c r="I47" s="283"/>
      <c r="J47" s="282"/>
      <c r="K47" s="284"/>
      <c r="L47" s="284"/>
      <c r="M47" s="283"/>
      <c r="N47" s="282"/>
      <c r="O47" s="284"/>
      <c r="P47" s="284"/>
      <c r="Q47" s="283"/>
      <c r="R47" s="282"/>
      <c r="S47" s="284"/>
      <c r="T47" s="283"/>
      <c r="U47" s="282"/>
      <c r="V47" s="284"/>
      <c r="W47" s="284"/>
      <c r="X47" s="283"/>
      <c r="Y47" s="285">
        <f t="shared" ref="Y47:Y56" si="0">(J47+N47)*H47*R47*U47</f>
        <v>0</v>
      </c>
      <c r="Z47" s="286"/>
      <c r="AA47" s="286"/>
      <c r="AB47" s="286"/>
      <c r="AC47" s="287"/>
    </row>
    <row r="48" spans="1:29" s="124" customFormat="1" ht="18" customHeight="1" x14ac:dyDescent="0.2">
      <c r="A48" s="288"/>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60">
        <f t="shared" si="0"/>
        <v>0</v>
      </c>
      <c r="Z48" s="260"/>
      <c r="AA48" s="260"/>
      <c r="AB48" s="260"/>
      <c r="AC48" s="260"/>
    </row>
    <row r="49" spans="1:29" s="124" customFormat="1" ht="18" customHeight="1" x14ac:dyDescent="0.2">
      <c r="A49" s="282"/>
      <c r="B49" s="284"/>
      <c r="C49" s="284"/>
      <c r="D49" s="284"/>
      <c r="E49" s="284"/>
      <c r="F49" s="284"/>
      <c r="G49" s="283"/>
      <c r="H49" s="282"/>
      <c r="I49" s="283"/>
      <c r="J49" s="282"/>
      <c r="K49" s="284"/>
      <c r="L49" s="284"/>
      <c r="M49" s="283"/>
      <c r="N49" s="282"/>
      <c r="O49" s="284"/>
      <c r="P49" s="284"/>
      <c r="Q49" s="283"/>
      <c r="R49" s="282"/>
      <c r="S49" s="284"/>
      <c r="T49" s="283"/>
      <c r="U49" s="282"/>
      <c r="V49" s="284"/>
      <c r="W49" s="284"/>
      <c r="X49" s="283"/>
      <c r="Y49" s="285">
        <f t="shared" si="0"/>
        <v>0</v>
      </c>
      <c r="Z49" s="286"/>
      <c r="AA49" s="286"/>
      <c r="AB49" s="286"/>
      <c r="AC49" s="287"/>
    </row>
    <row r="50" spans="1:29" s="124" customFormat="1" ht="18" customHeight="1" x14ac:dyDescent="0.2">
      <c r="A50" s="282"/>
      <c r="B50" s="284"/>
      <c r="C50" s="284"/>
      <c r="D50" s="284"/>
      <c r="E50" s="284"/>
      <c r="F50" s="284"/>
      <c r="G50" s="283"/>
      <c r="H50" s="282"/>
      <c r="I50" s="283"/>
      <c r="J50" s="282"/>
      <c r="K50" s="284"/>
      <c r="L50" s="284"/>
      <c r="M50" s="283"/>
      <c r="N50" s="282"/>
      <c r="O50" s="284"/>
      <c r="P50" s="284"/>
      <c r="Q50" s="283"/>
      <c r="R50" s="282"/>
      <c r="S50" s="284"/>
      <c r="T50" s="283"/>
      <c r="U50" s="282"/>
      <c r="V50" s="284"/>
      <c r="W50" s="284"/>
      <c r="X50" s="283"/>
      <c r="Y50" s="285">
        <f t="shared" si="0"/>
        <v>0</v>
      </c>
      <c r="Z50" s="286"/>
      <c r="AA50" s="286"/>
      <c r="AB50" s="286"/>
      <c r="AC50" s="287"/>
    </row>
    <row r="51" spans="1:29" s="124" customFormat="1" ht="18" customHeight="1" x14ac:dyDescent="0.2">
      <c r="A51" s="288"/>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60">
        <f t="shared" si="0"/>
        <v>0</v>
      </c>
      <c r="Z51" s="260"/>
      <c r="AA51" s="260"/>
      <c r="AB51" s="260"/>
      <c r="AC51" s="260"/>
    </row>
    <row r="52" spans="1:29" s="124" customFormat="1" ht="18" customHeight="1" x14ac:dyDescent="0.2">
      <c r="A52" s="282"/>
      <c r="B52" s="284"/>
      <c r="C52" s="284"/>
      <c r="D52" s="284"/>
      <c r="E52" s="284"/>
      <c r="F52" s="284"/>
      <c r="G52" s="283"/>
      <c r="H52" s="282"/>
      <c r="I52" s="283"/>
      <c r="J52" s="282"/>
      <c r="K52" s="284"/>
      <c r="L52" s="284"/>
      <c r="M52" s="283"/>
      <c r="N52" s="282"/>
      <c r="O52" s="284"/>
      <c r="P52" s="284"/>
      <c r="Q52" s="283"/>
      <c r="R52" s="282"/>
      <c r="S52" s="284"/>
      <c r="T52" s="283"/>
      <c r="U52" s="282"/>
      <c r="V52" s="284"/>
      <c r="W52" s="284"/>
      <c r="X52" s="283"/>
      <c r="Y52" s="285">
        <f t="shared" si="0"/>
        <v>0</v>
      </c>
      <c r="Z52" s="286"/>
      <c r="AA52" s="286"/>
      <c r="AB52" s="286"/>
      <c r="AC52" s="287"/>
    </row>
    <row r="53" spans="1:29" s="124" customFormat="1" ht="18" customHeight="1" x14ac:dyDescent="0.2">
      <c r="A53" s="282"/>
      <c r="B53" s="284"/>
      <c r="C53" s="284"/>
      <c r="D53" s="284"/>
      <c r="E53" s="284"/>
      <c r="F53" s="284"/>
      <c r="G53" s="283"/>
      <c r="H53" s="282"/>
      <c r="I53" s="283"/>
      <c r="J53" s="282"/>
      <c r="K53" s="284"/>
      <c r="L53" s="284"/>
      <c r="M53" s="283"/>
      <c r="N53" s="282"/>
      <c r="O53" s="284"/>
      <c r="P53" s="284"/>
      <c r="Q53" s="283"/>
      <c r="R53" s="282"/>
      <c r="S53" s="284"/>
      <c r="T53" s="283"/>
      <c r="U53" s="282"/>
      <c r="V53" s="284"/>
      <c r="W53" s="284"/>
      <c r="X53" s="283"/>
      <c r="Y53" s="285">
        <f t="shared" si="0"/>
        <v>0</v>
      </c>
      <c r="Z53" s="286"/>
      <c r="AA53" s="286"/>
      <c r="AB53" s="286"/>
      <c r="AC53" s="287"/>
    </row>
    <row r="54" spans="1:29" s="124" customFormat="1" ht="18" customHeight="1" x14ac:dyDescent="0.2">
      <c r="A54" s="288"/>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60">
        <f t="shared" si="0"/>
        <v>0</v>
      </c>
      <c r="Z54" s="260"/>
      <c r="AA54" s="260"/>
      <c r="AB54" s="260"/>
      <c r="AC54" s="260"/>
    </row>
    <row r="55" spans="1:29" s="124" customFormat="1" ht="18" customHeight="1" x14ac:dyDescent="0.2">
      <c r="A55" s="282"/>
      <c r="B55" s="284"/>
      <c r="C55" s="284"/>
      <c r="D55" s="284"/>
      <c r="E55" s="284"/>
      <c r="F55" s="284"/>
      <c r="G55" s="283"/>
      <c r="H55" s="282"/>
      <c r="I55" s="283"/>
      <c r="J55" s="282"/>
      <c r="K55" s="284"/>
      <c r="L55" s="284"/>
      <c r="M55" s="283"/>
      <c r="N55" s="282"/>
      <c r="O55" s="284"/>
      <c r="P55" s="284"/>
      <c r="Q55" s="283"/>
      <c r="R55" s="282"/>
      <c r="S55" s="284"/>
      <c r="T55" s="283"/>
      <c r="U55" s="282"/>
      <c r="V55" s="284"/>
      <c r="W55" s="284"/>
      <c r="X55" s="283"/>
      <c r="Y55" s="285">
        <f t="shared" si="0"/>
        <v>0</v>
      </c>
      <c r="Z55" s="286"/>
      <c r="AA55" s="286"/>
      <c r="AB55" s="286"/>
      <c r="AC55" s="287"/>
    </row>
    <row r="56" spans="1:29" s="124" customFormat="1" ht="18" customHeight="1" x14ac:dyDescent="0.2">
      <c r="A56" s="282"/>
      <c r="B56" s="284"/>
      <c r="C56" s="284"/>
      <c r="D56" s="284"/>
      <c r="E56" s="284"/>
      <c r="F56" s="284"/>
      <c r="G56" s="283"/>
      <c r="H56" s="282"/>
      <c r="I56" s="283"/>
      <c r="J56" s="282"/>
      <c r="K56" s="284"/>
      <c r="L56" s="284"/>
      <c r="M56" s="283"/>
      <c r="N56" s="282"/>
      <c r="O56" s="284"/>
      <c r="P56" s="284"/>
      <c r="Q56" s="283"/>
      <c r="R56" s="282"/>
      <c r="S56" s="284"/>
      <c r="T56" s="283"/>
      <c r="U56" s="282"/>
      <c r="V56" s="284"/>
      <c r="W56" s="284"/>
      <c r="X56" s="283"/>
      <c r="Y56" s="285">
        <f t="shared" si="0"/>
        <v>0</v>
      </c>
      <c r="Z56" s="286"/>
      <c r="AA56" s="286"/>
      <c r="AB56" s="286"/>
      <c r="AC56" s="287"/>
    </row>
    <row r="57" spans="1:29" s="112" customFormat="1" ht="18" customHeight="1" x14ac:dyDescent="0.2">
      <c r="A57" s="50"/>
      <c r="B57" s="50"/>
      <c r="C57" s="50"/>
      <c r="D57" s="50"/>
      <c r="E57" s="50"/>
      <c r="F57" s="50"/>
      <c r="G57" s="50"/>
      <c r="H57" s="50"/>
      <c r="I57" s="50"/>
      <c r="J57" s="50"/>
      <c r="K57" s="50"/>
      <c r="L57" s="50"/>
      <c r="M57" s="50"/>
      <c r="N57" s="50"/>
      <c r="O57" s="50"/>
      <c r="P57" s="50"/>
      <c r="Q57" s="50"/>
      <c r="R57" s="50"/>
      <c r="S57" s="50"/>
      <c r="T57" s="125"/>
      <c r="U57" s="289" t="s">
        <v>35</v>
      </c>
      <c r="V57" s="290"/>
      <c r="W57" s="290"/>
      <c r="X57" s="291"/>
      <c r="Y57" s="185" t="str">
        <f>IF(SUM(Y45:AC56)=0,"",ROUND(SUM(Y45:AC56),2))</f>
        <v/>
      </c>
      <c r="Z57" s="254"/>
      <c r="AA57" s="254"/>
      <c r="AB57" s="254"/>
      <c r="AC57" s="254"/>
    </row>
    <row r="58" spans="1:29" s="112" customFormat="1" ht="9" customHeight="1" x14ac:dyDescent="0.2"/>
    <row r="59" spans="1:29" s="78" customFormat="1" ht="74.25" customHeight="1" x14ac:dyDescent="0.2">
      <c r="A59" s="266" t="s">
        <v>156</v>
      </c>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row>
    <row r="60" spans="1:29" ht="9" customHeight="1" x14ac:dyDescent="0.2">
      <c r="A60" s="100"/>
      <c r="B60" s="43"/>
      <c r="C60" s="43"/>
      <c r="D60" s="43"/>
      <c r="E60" s="43"/>
      <c r="F60" s="43"/>
      <c r="G60" s="43"/>
      <c r="H60" s="43"/>
      <c r="I60" s="43"/>
      <c r="J60" s="43"/>
      <c r="K60" s="43"/>
      <c r="L60" s="43"/>
      <c r="M60" s="43"/>
      <c r="N60" s="43"/>
      <c r="O60" s="43"/>
      <c r="P60" s="43"/>
      <c r="Q60" s="109"/>
      <c r="R60" s="109"/>
      <c r="S60" s="109"/>
      <c r="T60" s="109"/>
      <c r="U60" s="109"/>
      <c r="V60" s="109"/>
      <c r="W60" s="109"/>
      <c r="X60" s="109"/>
      <c r="Y60" s="110"/>
      <c r="Z60" s="110"/>
      <c r="AA60" s="110"/>
      <c r="AB60" s="110"/>
      <c r="AC60" s="110"/>
    </row>
    <row r="61" spans="1:29" ht="18" customHeight="1" x14ac:dyDescent="0.2">
      <c r="A61" s="217" t="s">
        <v>172</v>
      </c>
      <c r="B61" s="217"/>
      <c r="C61" s="217"/>
      <c r="D61" s="217"/>
      <c r="E61" s="217"/>
      <c r="F61" s="217"/>
      <c r="G61" s="217"/>
      <c r="H61" s="217"/>
      <c r="I61" s="217"/>
      <c r="J61" s="217"/>
      <c r="K61" s="217"/>
      <c r="L61" s="217"/>
      <c r="M61" s="217"/>
      <c r="N61" s="217"/>
      <c r="O61" s="217"/>
      <c r="P61" s="217"/>
      <c r="Q61" s="217"/>
      <c r="R61" s="217"/>
      <c r="S61" s="217"/>
      <c r="T61" s="217"/>
      <c r="U61" s="217"/>
      <c r="V61" s="217"/>
      <c r="W61" s="217"/>
      <c r="X61" s="217"/>
      <c r="Y61" s="217"/>
      <c r="Z61" s="217"/>
      <c r="AA61" s="217"/>
      <c r="AB61" s="217"/>
      <c r="AC61" s="217"/>
    </row>
    <row r="62" spans="1:29" ht="9" customHeight="1" x14ac:dyDescent="0.2">
      <c r="I62" s="108"/>
    </row>
    <row r="63" spans="1:29" ht="36" customHeight="1" x14ac:dyDescent="0.2">
      <c r="A63" s="264" t="s">
        <v>180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5"/>
      <c r="Z63" s="265"/>
      <c r="AA63" s="265"/>
      <c r="AB63" s="265"/>
      <c r="AC63" s="265"/>
    </row>
    <row r="64" spans="1:29" ht="9" customHeight="1" x14ac:dyDescent="0.2">
      <c r="A64" s="100"/>
      <c r="B64" s="43"/>
      <c r="C64" s="43"/>
      <c r="D64" s="43"/>
      <c r="E64" s="43"/>
      <c r="F64" s="43"/>
      <c r="G64" s="43"/>
      <c r="H64" s="43"/>
      <c r="I64" s="43"/>
      <c r="J64" s="43"/>
      <c r="K64" s="43"/>
      <c r="L64" s="43"/>
      <c r="M64" s="43"/>
      <c r="N64" s="43"/>
      <c r="O64" s="43"/>
      <c r="P64" s="43"/>
      <c r="Q64" s="109"/>
      <c r="R64" s="109"/>
      <c r="S64" s="109"/>
      <c r="T64" s="109"/>
      <c r="U64" s="109"/>
      <c r="V64" s="109"/>
      <c r="W64" s="109"/>
      <c r="X64" s="109"/>
      <c r="Y64" s="110"/>
      <c r="Z64" s="110"/>
      <c r="AA64" s="110"/>
      <c r="AB64" s="110"/>
      <c r="AC64" s="110"/>
    </row>
    <row r="65" spans="1:29" s="78" customFormat="1" ht="51.75" customHeight="1" x14ac:dyDescent="0.2">
      <c r="A65" s="266" t="s">
        <v>173</v>
      </c>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row>
    <row r="66" spans="1:29" ht="9" customHeight="1" x14ac:dyDescent="0.2">
      <c r="A66" s="100"/>
      <c r="B66" s="43"/>
      <c r="C66" s="43"/>
      <c r="D66" s="43"/>
      <c r="E66" s="43"/>
      <c r="F66" s="43"/>
      <c r="G66" s="43"/>
      <c r="H66" s="43"/>
      <c r="I66" s="43"/>
      <c r="J66" s="43"/>
      <c r="K66" s="43"/>
      <c r="L66" s="43"/>
      <c r="M66" s="43"/>
      <c r="N66" s="43"/>
      <c r="O66" s="43"/>
      <c r="P66" s="43"/>
      <c r="Q66" s="109"/>
      <c r="R66" s="109"/>
      <c r="S66" s="109"/>
      <c r="T66" s="109"/>
      <c r="U66" s="109"/>
      <c r="V66" s="109"/>
      <c r="W66" s="109"/>
      <c r="X66" s="109"/>
      <c r="Y66" s="110"/>
      <c r="Z66" s="110"/>
      <c r="AA66" s="110"/>
      <c r="AB66" s="110"/>
      <c r="AC66" s="110"/>
    </row>
    <row r="67" spans="1:29" s="102" customFormat="1" ht="18" customHeight="1" x14ac:dyDescent="0.2">
      <c r="A67" s="217" t="s">
        <v>174</v>
      </c>
      <c r="B67" s="217"/>
      <c r="C67" s="217"/>
      <c r="D67" s="217"/>
      <c r="E67" s="217"/>
      <c r="F67" s="217"/>
      <c r="G67" s="217"/>
      <c r="H67" s="217"/>
      <c r="I67" s="217"/>
      <c r="J67" s="217"/>
      <c r="K67" s="217"/>
      <c r="L67" s="217"/>
      <c r="M67" s="217"/>
      <c r="N67" s="217"/>
      <c r="O67" s="217"/>
      <c r="P67" s="217"/>
      <c r="Q67" s="217"/>
      <c r="R67" s="217"/>
      <c r="S67" s="217"/>
      <c r="T67" s="217"/>
      <c r="U67" s="217"/>
      <c r="V67" s="217"/>
      <c r="W67" s="217"/>
      <c r="X67" s="217"/>
      <c r="Y67" s="217"/>
      <c r="Z67" s="217"/>
      <c r="AA67" s="217"/>
      <c r="AB67" s="217"/>
      <c r="AC67" s="217"/>
    </row>
    <row r="68" spans="1:29" s="102" customFormat="1" ht="8.25" customHeight="1" x14ac:dyDescent="0.2"/>
    <row r="69" spans="1:29" s="113" customFormat="1" ht="20.25" customHeight="1" x14ac:dyDescent="0.2">
      <c r="A69" s="261" t="s">
        <v>2</v>
      </c>
      <c r="B69" s="261"/>
      <c r="C69" s="261"/>
      <c r="D69" s="261"/>
      <c r="E69" s="261"/>
      <c r="F69" s="261"/>
      <c r="G69" s="261"/>
      <c r="H69" s="261"/>
      <c r="I69" s="261"/>
      <c r="J69" s="261"/>
      <c r="K69" s="261"/>
      <c r="L69" s="261"/>
      <c r="M69" s="261"/>
      <c r="N69" s="261"/>
      <c r="O69" s="261" t="s">
        <v>4</v>
      </c>
      <c r="P69" s="261"/>
      <c r="Q69" s="261"/>
      <c r="R69" s="261"/>
      <c r="S69" s="261"/>
      <c r="T69" s="261" t="s">
        <v>3</v>
      </c>
      <c r="U69" s="261"/>
      <c r="V69" s="261"/>
      <c r="W69" s="261"/>
      <c r="X69" s="261"/>
      <c r="Y69" s="261" t="s">
        <v>36</v>
      </c>
      <c r="Z69" s="261"/>
      <c r="AA69" s="261"/>
      <c r="AB69" s="261"/>
      <c r="AC69" s="261"/>
    </row>
    <row r="70" spans="1:29" s="112" customFormat="1" ht="18" customHeight="1" x14ac:dyDescent="0.2">
      <c r="A70" s="257"/>
      <c r="B70" s="257"/>
      <c r="C70" s="257"/>
      <c r="D70" s="257"/>
      <c r="E70" s="257"/>
      <c r="F70" s="257"/>
      <c r="G70" s="257"/>
      <c r="H70" s="257"/>
      <c r="I70" s="257"/>
      <c r="J70" s="257"/>
      <c r="K70" s="257"/>
      <c r="L70" s="257"/>
      <c r="M70" s="257"/>
      <c r="N70" s="257"/>
      <c r="O70" s="258"/>
      <c r="P70" s="258"/>
      <c r="Q70" s="258"/>
      <c r="R70" s="258"/>
      <c r="S70" s="258"/>
      <c r="T70" s="259"/>
      <c r="U70" s="259"/>
      <c r="V70" s="259"/>
      <c r="W70" s="259"/>
      <c r="X70" s="259"/>
      <c r="Y70" s="260" t="str">
        <f>IF(OR(A70="",O70="",T70=""),"",ROUND(O70*T70,2))</f>
        <v/>
      </c>
      <c r="Z70" s="260"/>
      <c r="AA70" s="260"/>
      <c r="AB70" s="260"/>
      <c r="AC70" s="260"/>
    </row>
    <row r="71" spans="1:29" s="112" customFormat="1" ht="18" customHeight="1" x14ac:dyDescent="0.2">
      <c r="A71" s="257"/>
      <c r="B71" s="257"/>
      <c r="C71" s="257"/>
      <c r="D71" s="257"/>
      <c r="E71" s="257"/>
      <c r="F71" s="257"/>
      <c r="G71" s="257"/>
      <c r="H71" s="257"/>
      <c r="I71" s="257"/>
      <c r="J71" s="257"/>
      <c r="K71" s="257"/>
      <c r="L71" s="257"/>
      <c r="M71" s="257"/>
      <c r="N71" s="257"/>
      <c r="O71" s="258"/>
      <c r="P71" s="258"/>
      <c r="Q71" s="258"/>
      <c r="R71" s="258"/>
      <c r="S71" s="258"/>
      <c r="T71" s="259"/>
      <c r="U71" s="259"/>
      <c r="V71" s="259"/>
      <c r="W71" s="259"/>
      <c r="X71" s="259"/>
      <c r="Y71" s="260" t="str">
        <f t="shared" ref="Y71" si="1">IF(OR(A71="",O71="",T71=""),"",ROUND(O71*T71,2))</f>
        <v/>
      </c>
      <c r="Z71" s="260"/>
      <c r="AA71" s="260"/>
      <c r="AB71" s="260"/>
      <c r="AC71" s="260"/>
    </row>
    <row r="72" spans="1:29" s="112" customFormat="1" ht="18" customHeight="1" x14ac:dyDescent="0.2">
      <c r="A72" s="257"/>
      <c r="B72" s="257"/>
      <c r="C72" s="257"/>
      <c r="D72" s="257"/>
      <c r="E72" s="257"/>
      <c r="F72" s="257"/>
      <c r="G72" s="257"/>
      <c r="H72" s="257"/>
      <c r="I72" s="257"/>
      <c r="J72" s="257"/>
      <c r="K72" s="257"/>
      <c r="L72" s="257"/>
      <c r="M72" s="257"/>
      <c r="N72" s="257"/>
      <c r="O72" s="258"/>
      <c r="P72" s="258"/>
      <c r="Q72" s="258"/>
      <c r="R72" s="258"/>
      <c r="S72" s="258"/>
      <c r="T72" s="262"/>
      <c r="U72" s="262"/>
      <c r="V72" s="262"/>
      <c r="W72" s="262"/>
      <c r="X72" s="262"/>
      <c r="Y72" s="263" t="str">
        <f t="shared" ref="Y72" si="2">IF(OR(A72="",O72="",T72=""),"",ROUND(O72*T72,2))</f>
        <v/>
      </c>
      <c r="Z72" s="263"/>
      <c r="AA72" s="263"/>
      <c r="AB72" s="263"/>
      <c r="AC72" s="263"/>
    </row>
    <row r="73" spans="1:29" s="112" customFormat="1" ht="18" customHeight="1" x14ac:dyDescent="0.2">
      <c r="A73" s="50"/>
      <c r="B73" s="50"/>
      <c r="C73" s="50"/>
      <c r="D73" s="50"/>
      <c r="E73" s="50"/>
      <c r="F73" s="50"/>
      <c r="G73" s="50"/>
      <c r="H73" s="50"/>
      <c r="I73" s="50"/>
      <c r="J73" s="50"/>
      <c r="K73" s="50"/>
      <c r="L73" s="50"/>
      <c r="M73" s="50"/>
      <c r="N73" s="50"/>
      <c r="O73" s="50"/>
      <c r="P73" s="50"/>
      <c r="Q73" s="50"/>
      <c r="R73" s="50"/>
      <c r="S73" s="50"/>
      <c r="T73" s="254" t="s">
        <v>35</v>
      </c>
      <c r="U73" s="254"/>
      <c r="V73" s="254"/>
      <c r="W73" s="254"/>
      <c r="X73" s="254"/>
      <c r="Y73" s="185" t="str">
        <f>IF(SUM(Y70:AC72)=0,"",ROUND(SUM(Y70:AC72),2))</f>
        <v/>
      </c>
      <c r="Z73" s="185"/>
      <c r="AA73" s="185"/>
      <c r="AB73" s="185"/>
      <c r="AC73" s="185"/>
    </row>
    <row r="74" spans="1:29" s="112" customFormat="1" ht="9" customHeight="1" x14ac:dyDescent="0.2">
      <c r="A74" s="50"/>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c r="AB74" s="50"/>
      <c r="AC74" s="50"/>
    </row>
    <row r="75" spans="1:29" s="112" customFormat="1" ht="49.5" customHeight="1" x14ac:dyDescent="0.2">
      <c r="A75" s="255" t="s">
        <v>157</v>
      </c>
      <c r="B75" s="255"/>
      <c r="C75" s="255"/>
      <c r="D75" s="255"/>
      <c r="E75" s="255"/>
      <c r="F75" s="255"/>
      <c r="G75" s="255"/>
      <c r="H75" s="255"/>
      <c r="I75" s="255"/>
      <c r="J75" s="255"/>
      <c r="K75" s="255"/>
      <c r="L75" s="255"/>
      <c r="M75" s="255"/>
      <c r="N75" s="255"/>
      <c r="O75" s="255"/>
      <c r="P75" s="255"/>
      <c r="Q75" s="255"/>
      <c r="R75" s="255"/>
      <c r="S75" s="255"/>
      <c r="T75" s="255"/>
      <c r="U75" s="255"/>
      <c r="V75" s="255"/>
      <c r="W75" s="255"/>
      <c r="X75" s="255"/>
      <c r="Y75" s="255"/>
      <c r="Z75" s="255"/>
      <c r="AA75" s="255"/>
      <c r="AB75" s="255"/>
      <c r="AC75" s="255"/>
    </row>
    <row r="76" spans="1:29" s="112" customFormat="1" ht="9" customHeight="1" x14ac:dyDescent="0.2">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row>
    <row r="77" spans="1:29" s="102" customFormat="1" ht="18" customHeight="1" x14ac:dyDescent="0.2">
      <c r="A77" s="217" t="s">
        <v>158</v>
      </c>
      <c r="B77" s="217"/>
      <c r="C77" s="217"/>
      <c r="D77" s="217"/>
      <c r="E77" s="217"/>
      <c r="F77" s="217"/>
      <c r="G77" s="217"/>
      <c r="H77" s="217"/>
      <c r="I77" s="217"/>
      <c r="J77" s="217"/>
      <c r="K77" s="217"/>
      <c r="L77" s="217"/>
      <c r="M77" s="217"/>
      <c r="N77" s="217"/>
      <c r="O77" s="217"/>
      <c r="P77" s="217"/>
      <c r="Q77" s="217"/>
      <c r="R77" s="217"/>
      <c r="S77" s="217"/>
      <c r="T77" s="217"/>
      <c r="U77" s="217"/>
      <c r="V77" s="217"/>
      <c r="W77" s="217"/>
      <c r="X77" s="217"/>
      <c r="Y77" s="217"/>
      <c r="Z77" s="217"/>
      <c r="AA77" s="217"/>
      <c r="AB77" s="217"/>
      <c r="AC77" s="217"/>
    </row>
    <row r="78" spans="1:29" s="102" customFormat="1" ht="8.25" customHeight="1" x14ac:dyDescent="0.2"/>
    <row r="79" spans="1:29" s="113" customFormat="1" ht="20.25" customHeight="1" x14ac:dyDescent="0.2">
      <c r="A79" s="261" t="s">
        <v>2</v>
      </c>
      <c r="B79" s="261"/>
      <c r="C79" s="261"/>
      <c r="D79" s="261"/>
      <c r="E79" s="261"/>
      <c r="F79" s="261"/>
      <c r="G79" s="261"/>
      <c r="H79" s="261"/>
      <c r="I79" s="261"/>
      <c r="J79" s="261"/>
      <c r="K79" s="261"/>
      <c r="L79" s="261"/>
      <c r="M79" s="261"/>
      <c r="N79" s="261"/>
      <c r="O79" s="261" t="s">
        <v>4</v>
      </c>
      <c r="P79" s="261"/>
      <c r="Q79" s="261"/>
      <c r="R79" s="261"/>
      <c r="S79" s="261"/>
      <c r="T79" s="261" t="s">
        <v>3</v>
      </c>
      <c r="U79" s="261"/>
      <c r="V79" s="261"/>
      <c r="W79" s="261"/>
      <c r="X79" s="261"/>
      <c r="Y79" s="261" t="s">
        <v>36</v>
      </c>
      <c r="Z79" s="261"/>
      <c r="AA79" s="261"/>
      <c r="AB79" s="261"/>
      <c r="AC79" s="261"/>
    </row>
    <row r="80" spans="1:29" s="112" customFormat="1" ht="18" customHeight="1" x14ac:dyDescent="0.2">
      <c r="A80" s="257"/>
      <c r="B80" s="257"/>
      <c r="C80" s="257"/>
      <c r="D80" s="257"/>
      <c r="E80" s="257"/>
      <c r="F80" s="257"/>
      <c r="G80" s="257"/>
      <c r="H80" s="257"/>
      <c r="I80" s="257"/>
      <c r="J80" s="257"/>
      <c r="K80" s="257"/>
      <c r="L80" s="257"/>
      <c r="M80" s="257"/>
      <c r="N80" s="257"/>
      <c r="O80" s="258"/>
      <c r="P80" s="258"/>
      <c r="Q80" s="258"/>
      <c r="R80" s="258"/>
      <c r="S80" s="258"/>
      <c r="T80" s="259"/>
      <c r="U80" s="259"/>
      <c r="V80" s="259"/>
      <c r="W80" s="259"/>
      <c r="X80" s="259"/>
      <c r="Y80" s="260" t="str">
        <f>IF(OR(A80="",O80="",T80=""),"",ROUND(O80*T80,2))</f>
        <v/>
      </c>
      <c r="Z80" s="260"/>
      <c r="AA80" s="260"/>
      <c r="AB80" s="260"/>
      <c r="AC80" s="260"/>
    </row>
    <row r="81" spans="1:29" s="112" customFormat="1" ht="18" customHeight="1" x14ac:dyDescent="0.2">
      <c r="A81" s="257"/>
      <c r="B81" s="257"/>
      <c r="C81" s="257"/>
      <c r="D81" s="257"/>
      <c r="E81" s="257"/>
      <c r="F81" s="257"/>
      <c r="G81" s="257"/>
      <c r="H81" s="257"/>
      <c r="I81" s="257"/>
      <c r="J81" s="257"/>
      <c r="K81" s="257"/>
      <c r="L81" s="257"/>
      <c r="M81" s="257"/>
      <c r="N81" s="257"/>
      <c r="O81" s="258"/>
      <c r="P81" s="258"/>
      <c r="Q81" s="258"/>
      <c r="R81" s="258"/>
      <c r="S81" s="258"/>
      <c r="T81" s="259"/>
      <c r="U81" s="259"/>
      <c r="V81" s="259"/>
      <c r="W81" s="259"/>
      <c r="X81" s="259"/>
      <c r="Y81" s="260" t="str">
        <f t="shared" ref="Y81:Y89" si="3">IF(OR(A81="",O81="",T81=""),"",ROUND(O81*T81,2))</f>
        <v/>
      </c>
      <c r="Z81" s="260"/>
      <c r="AA81" s="260"/>
      <c r="AB81" s="260"/>
      <c r="AC81" s="260"/>
    </row>
    <row r="82" spans="1:29" s="112" customFormat="1" ht="18" customHeight="1" x14ac:dyDescent="0.2">
      <c r="A82" s="257"/>
      <c r="B82" s="257"/>
      <c r="C82" s="257"/>
      <c r="D82" s="257"/>
      <c r="E82" s="257"/>
      <c r="F82" s="257"/>
      <c r="G82" s="257"/>
      <c r="H82" s="257"/>
      <c r="I82" s="257"/>
      <c r="J82" s="257"/>
      <c r="K82" s="257"/>
      <c r="L82" s="257"/>
      <c r="M82" s="257"/>
      <c r="N82" s="257"/>
      <c r="O82" s="258"/>
      <c r="P82" s="258"/>
      <c r="Q82" s="258"/>
      <c r="R82" s="258"/>
      <c r="S82" s="258"/>
      <c r="T82" s="259"/>
      <c r="U82" s="259"/>
      <c r="V82" s="259"/>
      <c r="W82" s="259"/>
      <c r="X82" s="259"/>
      <c r="Y82" s="260" t="str">
        <f t="shared" si="3"/>
        <v/>
      </c>
      <c r="Z82" s="260"/>
      <c r="AA82" s="260"/>
      <c r="AB82" s="260"/>
      <c r="AC82" s="260"/>
    </row>
    <row r="83" spans="1:29" s="112" customFormat="1" ht="18" customHeight="1" x14ac:dyDescent="0.2">
      <c r="A83" s="257"/>
      <c r="B83" s="257"/>
      <c r="C83" s="257"/>
      <c r="D83" s="257"/>
      <c r="E83" s="257"/>
      <c r="F83" s="257"/>
      <c r="G83" s="257"/>
      <c r="H83" s="257"/>
      <c r="I83" s="257"/>
      <c r="J83" s="257"/>
      <c r="K83" s="257"/>
      <c r="L83" s="257"/>
      <c r="M83" s="257"/>
      <c r="N83" s="257"/>
      <c r="O83" s="258"/>
      <c r="P83" s="258"/>
      <c r="Q83" s="258"/>
      <c r="R83" s="258"/>
      <c r="S83" s="258"/>
      <c r="T83" s="259"/>
      <c r="U83" s="259"/>
      <c r="V83" s="259"/>
      <c r="W83" s="259"/>
      <c r="X83" s="259"/>
      <c r="Y83" s="260" t="str">
        <f t="shared" si="3"/>
        <v/>
      </c>
      <c r="Z83" s="260"/>
      <c r="AA83" s="260"/>
      <c r="AB83" s="260"/>
      <c r="AC83" s="260"/>
    </row>
    <row r="84" spans="1:29" s="112" customFormat="1" ht="18" customHeight="1" x14ac:dyDescent="0.2">
      <c r="A84" s="257"/>
      <c r="B84" s="257"/>
      <c r="C84" s="257"/>
      <c r="D84" s="257"/>
      <c r="E84" s="257"/>
      <c r="F84" s="257"/>
      <c r="G84" s="257"/>
      <c r="H84" s="257"/>
      <c r="I84" s="257"/>
      <c r="J84" s="257"/>
      <c r="K84" s="257"/>
      <c r="L84" s="257"/>
      <c r="M84" s="257"/>
      <c r="N84" s="257"/>
      <c r="O84" s="258"/>
      <c r="P84" s="258"/>
      <c r="Q84" s="258"/>
      <c r="R84" s="258"/>
      <c r="S84" s="258"/>
      <c r="T84" s="259"/>
      <c r="U84" s="259"/>
      <c r="V84" s="259"/>
      <c r="W84" s="259"/>
      <c r="X84" s="259"/>
      <c r="Y84" s="260" t="str">
        <f t="shared" si="3"/>
        <v/>
      </c>
      <c r="Z84" s="260"/>
      <c r="AA84" s="260"/>
      <c r="AB84" s="260"/>
      <c r="AC84" s="260"/>
    </row>
    <row r="85" spans="1:29" s="112" customFormat="1" ht="18" customHeight="1" x14ac:dyDescent="0.2">
      <c r="A85" s="257"/>
      <c r="B85" s="257"/>
      <c r="C85" s="257"/>
      <c r="D85" s="257"/>
      <c r="E85" s="257"/>
      <c r="F85" s="257"/>
      <c r="G85" s="257"/>
      <c r="H85" s="257"/>
      <c r="I85" s="257"/>
      <c r="J85" s="257"/>
      <c r="K85" s="257"/>
      <c r="L85" s="257"/>
      <c r="M85" s="257"/>
      <c r="N85" s="257"/>
      <c r="O85" s="258"/>
      <c r="P85" s="258"/>
      <c r="Q85" s="258"/>
      <c r="R85" s="258"/>
      <c r="S85" s="258"/>
      <c r="T85" s="259"/>
      <c r="U85" s="259"/>
      <c r="V85" s="259"/>
      <c r="W85" s="259"/>
      <c r="X85" s="259"/>
      <c r="Y85" s="260" t="str">
        <f t="shared" si="3"/>
        <v/>
      </c>
      <c r="Z85" s="260"/>
      <c r="AA85" s="260"/>
      <c r="AB85" s="260"/>
      <c r="AC85" s="260"/>
    </row>
    <row r="86" spans="1:29" s="112" customFormat="1" ht="18" customHeight="1" x14ac:dyDescent="0.2">
      <c r="A86" s="257"/>
      <c r="B86" s="257"/>
      <c r="C86" s="257"/>
      <c r="D86" s="257"/>
      <c r="E86" s="257"/>
      <c r="F86" s="257"/>
      <c r="G86" s="257"/>
      <c r="H86" s="257"/>
      <c r="I86" s="257"/>
      <c r="J86" s="257"/>
      <c r="K86" s="257"/>
      <c r="L86" s="257"/>
      <c r="M86" s="257"/>
      <c r="N86" s="257"/>
      <c r="O86" s="258"/>
      <c r="P86" s="258"/>
      <c r="Q86" s="258"/>
      <c r="R86" s="258"/>
      <c r="S86" s="258"/>
      <c r="T86" s="259"/>
      <c r="U86" s="259"/>
      <c r="V86" s="259"/>
      <c r="W86" s="259"/>
      <c r="X86" s="259"/>
      <c r="Y86" s="260" t="str">
        <f t="shared" si="3"/>
        <v/>
      </c>
      <c r="Z86" s="260"/>
      <c r="AA86" s="260"/>
      <c r="AB86" s="260"/>
      <c r="AC86" s="260"/>
    </row>
    <row r="87" spans="1:29" s="112" customFormat="1" ht="18" customHeight="1" x14ac:dyDescent="0.2">
      <c r="A87" s="257"/>
      <c r="B87" s="257"/>
      <c r="C87" s="257"/>
      <c r="D87" s="257"/>
      <c r="E87" s="257"/>
      <c r="F87" s="257"/>
      <c r="G87" s="257"/>
      <c r="H87" s="257"/>
      <c r="I87" s="257"/>
      <c r="J87" s="257"/>
      <c r="K87" s="257"/>
      <c r="L87" s="257"/>
      <c r="M87" s="257"/>
      <c r="N87" s="257"/>
      <c r="O87" s="258"/>
      <c r="P87" s="258"/>
      <c r="Q87" s="258"/>
      <c r="R87" s="258"/>
      <c r="S87" s="258"/>
      <c r="T87" s="259"/>
      <c r="U87" s="259"/>
      <c r="V87" s="259"/>
      <c r="W87" s="259"/>
      <c r="X87" s="259"/>
      <c r="Y87" s="260" t="str">
        <f t="shared" si="3"/>
        <v/>
      </c>
      <c r="Z87" s="260"/>
      <c r="AA87" s="260"/>
      <c r="AB87" s="260"/>
      <c r="AC87" s="260"/>
    </row>
    <row r="88" spans="1:29" s="112" customFormat="1" ht="18" customHeight="1" x14ac:dyDescent="0.2">
      <c r="A88" s="257"/>
      <c r="B88" s="257"/>
      <c r="C88" s="257"/>
      <c r="D88" s="257"/>
      <c r="E88" s="257"/>
      <c r="F88" s="257"/>
      <c r="G88" s="257"/>
      <c r="H88" s="257"/>
      <c r="I88" s="257"/>
      <c r="J88" s="257"/>
      <c r="K88" s="257"/>
      <c r="L88" s="257"/>
      <c r="M88" s="257"/>
      <c r="N88" s="257"/>
      <c r="O88" s="258"/>
      <c r="P88" s="258"/>
      <c r="Q88" s="258"/>
      <c r="R88" s="258"/>
      <c r="S88" s="258"/>
      <c r="T88" s="259"/>
      <c r="U88" s="259"/>
      <c r="V88" s="259"/>
      <c r="W88" s="259"/>
      <c r="X88" s="259"/>
      <c r="Y88" s="260" t="str">
        <f t="shared" si="3"/>
        <v/>
      </c>
      <c r="Z88" s="260"/>
      <c r="AA88" s="260"/>
      <c r="AB88" s="260"/>
      <c r="AC88" s="260"/>
    </row>
    <row r="89" spans="1:29" s="112" customFormat="1" ht="18" customHeight="1" x14ac:dyDescent="0.2">
      <c r="A89" s="257"/>
      <c r="B89" s="257"/>
      <c r="C89" s="257"/>
      <c r="D89" s="257"/>
      <c r="E89" s="257"/>
      <c r="F89" s="257"/>
      <c r="G89" s="257"/>
      <c r="H89" s="257"/>
      <c r="I89" s="257"/>
      <c r="J89" s="257"/>
      <c r="K89" s="257"/>
      <c r="L89" s="257"/>
      <c r="M89" s="257"/>
      <c r="N89" s="257"/>
      <c r="O89" s="258"/>
      <c r="P89" s="258"/>
      <c r="Q89" s="258"/>
      <c r="R89" s="258"/>
      <c r="S89" s="258"/>
      <c r="T89" s="259"/>
      <c r="U89" s="259"/>
      <c r="V89" s="259"/>
      <c r="W89" s="259"/>
      <c r="X89" s="259"/>
      <c r="Y89" s="260" t="str">
        <f t="shared" si="3"/>
        <v/>
      </c>
      <c r="Z89" s="260"/>
      <c r="AA89" s="260"/>
      <c r="AB89" s="260"/>
      <c r="AC89" s="260"/>
    </row>
    <row r="90" spans="1:29" s="112" customFormat="1" ht="18" customHeight="1" x14ac:dyDescent="0.2">
      <c r="A90" s="50"/>
      <c r="B90" s="50"/>
      <c r="C90" s="50"/>
      <c r="D90" s="50"/>
      <c r="E90" s="50"/>
      <c r="F90" s="50"/>
      <c r="G90" s="50"/>
      <c r="H90" s="50"/>
      <c r="I90" s="50"/>
      <c r="J90" s="50"/>
      <c r="K90" s="50"/>
      <c r="L90" s="50"/>
      <c r="M90" s="50"/>
      <c r="N90" s="50"/>
      <c r="O90" s="50"/>
      <c r="P90" s="50"/>
      <c r="Q90" s="50"/>
      <c r="R90" s="50"/>
      <c r="S90" s="50"/>
      <c r="T90" s="254" t="s">
        <v>35</v>
      </c>
      <c r="U90" s="254"/>
      <c r="V90" s="254"/>
      <c r="W90" s="254"/>
      <c r="X90" s="254"/>
      <c r="Y90" s="185" t="str">
        <f>IF(SUM(Y80:AC89)=0,"",ROUND(SUM(Y80:AC89),2))</f>
        <v/>
      </c>
      <c r="Z90" s="185"/>
      <c r="AA90" s="185"/>
      <c r="AB90" s="185"/>
      <c r="AC90" s="185"/>
    </row>
    <row r="91" spans="1:29" s="112" customFormat="1" ht="9" customHeight="1" x14ac:dyDescent="0.2">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row>
    <row r="92" spans="1:29" s="112" customFormat="1" ht="39.75" customHeight="1" x14ac:dyDescent="0.2">
      <c r="A92" s="255" t="s">
        <v>159</v>
      </c>
      <c r="B92" s="255"/>
      <c r="C92" s="255"/>
      <c r="D92" s="255"/>
      <c r="E92" s="255"/>
      <c r="F92" s="255"/>
      <c r="G92" s="255"/>
      <c r="H92" s="255"/>
      <c r="I92" s="255"/>
      <c r="J92" s="255"/>
      <c r="K92" s="255"/>
      <c r="L92" s="255"/>
      <c r="M92" s="255"/>
      <c r="N92" s="255"/>
      <c r="O92" s="255"/>
      <c r="P92" s="255"/>
      <c r="Q92" s="255"/>
      <c r="R92" s="255"/>
      <c r="S92" s="255"/>
      <c r="T92" s="255"/>
      <c r="U92" s="255"/>
      <c r="V92" s="255"/>
      <c r="W92" s="255"/>
      <c r="X92" s="255"/>
      <c r="Y92" s="255"/>
      <c r="Z92" s="255"/>
      <c r="AA92" s="255"/>
      <c r="AB92" s="255"/>
      <c r="AC92" s="255"/>
    </row>
    <row r="93" spans="1:29" s="112" customFormat="1" ht="9" customHeight="1" x14ac:dyDescent="0.2">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row>
    <row r="94" spans="1:29" s="112" customFormat="1" ht="18" customHeight="1" x14ac:dyDescent="0.2">
      <c r="A94" s="256" t="s">
        <v>160</v>
      </c>
      <c r="B94" s="256"/>
      <c r="C94" s="256"/>
      <c r="D94" s="256"/>
      <c r="E94" s="256"/>
      <c r="F94" s="256"/>
      <c r="G94" s="256"/>
      <c r="H94" s="256"/>
      <c r="I94" s="256"/>
      <c r="J94" s="256"/>
      <c r="K94" s="256"/>
      <c r="L94" s="256"/>
      <c r="M94" s="256"/>
      <c r="N94" s="256"/>
      <c r="O94" s="256"/>
      <c r="P94" s="256"/>
      <c r="Q94" s="256"/>
      <c r="R94" s="256"/>
      <c r="S94" s="256"/>
      <c r="T94" s="256"/>
      <c r="U94" s="256"/>
      <c r="V94" s="256"/>
      <c r="W94" s="256"/>
      <c r="X94" s="256"/>
      <c r="Y94" s="185" t="str">
        <f>IF(SUM(Y54,Y73,Y90)=0,"",ROUND(SUM(Y54,Y73,Y90),2))</f>
        <v/>
      </c>
      <c r="Z94" s="185"/>
      <c r="AA94" s="185"/>
      <c r="AB94" s="185"/>
      <c r="AC94" s="185"/>
    </row>
    <row r="95" spans="1:29" s="112" customFormat="1" ht="9" customHeight="1" x14ac:dyDescent="0.2">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row>
    <row r="96" spans="1:29" ht="18" customHeight="1" x14ac:dyDescent="0.2">
      <c r="A96" s="241" t="s">
        <v>181</v>
      </c>
      <c r="B96" s="24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3"/>
    </row>
    <row r="97" spans="1:29" ht="9" customHeight="1" x14ac:dyDescent="0.2">
      <c r="A97" s="100"/>
      <c r="B97" s="43"/>
      <c r="C97" s="43"/>
      <c r="D97" s="43"/>
      <c r="E97" s="43"/>
      <c r="F97" s="43"/>
      <c r="G97" s="43"/>
      <c r="H97" s="43"/>
      <c r="I97" s="43"/>
      <c r="J97" s="43"/>
      <c r="K97" s="43"/>
      <c r="L97" s="43"/>
      <c r="M97" s="43"/>
      <c r="N97" s="43"/>
      <c r="O97" s="43"/>
      <c r="P97" s="43"/>
      <c r="Q97" s="109"/>
      <c r="R97" s="109"/>
      <c r="S97" s="109"/>
      <c r="T97" s="109"/>
      <c r="U97" s="109"/>
      <c r="V97" s="109"/>
      <c r="W97" s="109"/>
      <c r="X97" s="109"/>
      <c r="Y97" s="110"/>
      <c r="Z97" s="110"/>
      <c r="AA97" s="110"/>
      <c r="AB97" s="110"/>
      <c r="AC97" s="110"/>
    </row>
    <row r="98" spans="1:29" s="112" customFormat="1" ht="18" customHeight="1" x14ac:dyDescent="0.2">
      <c r="A98" s="241" t="s">
        <v>182</v>
      </c>
      <c r="B98" s="242"/>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2"/>
      <c r="AA98" s="242"/>
      <c r="AB98" s="242"/>
      <c r="AC98" s="243"/>
    </row>
    <row r="99" spans="1:29" s="112" customFormat="1" ht="9" customHeight="1" x14ac:dyDescent="0.2"/>
    <row r="100" spans="1:29" s="112" customFormat="1" ht="24" customHeight="1" x14ac:dyDescent="0.2">
      <c r="A100" s="261" t="s">
        <v>5</v>
      </c>
      <c r="B100" s="261"/>
      <c r="C100" s="261"/>
      <c r="D100" s="261"/>
      <c r="E100" s="261"/>
      <c r="F100" s="261"/>
      <c r="G100" s="261"/>
      <c r="H100" s="261"/>
      <c r="I100" s="261"/>
      <c r="J100" s="261"/>
      <c r="K100" s="261"/>
      <c r="L100" s="261"/>
      <c r="M100" s="261"/>
      <c r="N100" s="261"/>
      <c r="O100" s="253" t="s">
        <v>6</v>
      </c>
      <c r="P100" s="253"/>
      <c r="Q100" s="253"/>
      <c r="R100" s="253"/>
      <c r="S100" s="253"/>
      <c r="T100" s="253" t="s">
        <v>7</v>
      </c>
      <c r="U100" s="261"/>
      <c r="V100" s="261"/>
      <c r="W100" s="261"/>
      <c r="X100" s="261"/>
      <c r="Y100" s="261" t="s">
        <v>36</v>
      </c>
      <c r="Z100" s="261"/>
      <c r="AA100" s="261"/>
      <c r="AB100" s="261"/>
      <c r="AC100" s="261"/>
    </row>
    <row r="101" spans="1:29" s="112" customFormat="1" ht="18" customHeight="1" x14ac:dyDescent="0.2">
      <c r="A101" s="257"/>
      <c r="B101" s="257"/>
      <c r="C101" s="257"/>
      <c r="D101" s="257"/>
      <c r="E101" s="257"/>
      <c r="F101" s="257"/>
      <c r="G101" s="257"/>
      <c r="H101" s="257"/>
      <c r="I101" s="257"/>
      <c r="J101" s="257"/>
      <c r="K101" s="257"/>
      <c r="L101" s="257"/>
      <c r="M101" s="257"/>
      <c r="N101" s="257"/>
      <c r="O101" s="259"/>
      <c r="P101" s="259"/>
      <c r="Q101" s="259"/>
      <c r="R101" s="259"/>
      <c r="S101" s="259"/>
      <c r="T101" s="273"/>
      <c r="U101" s="273"/>
      <c r="V101" s="273"/>
      <c r="W101" s="273"/>
      <c r="X101" s="273"/>
      <c r="Y101" s="260" t="str">
        <f>IF(OR(A101="",O101="",T101=""),"",ROUND(O101*T101,2))</f>
        <v/>
      </c>
      <c r="Z101" s="260"/>
      <c r="AA101" s="260"/>
      <c r="AB101" s="260"/>
      <c r="AC101" s="260"/>
    </row>
    <row r="102" spans="1:29" s="112" customFormat="1" ht="18" customHeight="1" x14ac:dyDescent="0.2">
      <c r="A102" s="257"/>
      <c r="B102" s="257"/>
      <c r="C102" s="257"/>
      <c r="D102" s="257"/>
      <c r="E102" s="257"/>
      <c r="F102" s="257"/>
      <c r="G102" s="257"/>
      <c r="H102" s="257"/>
      <c r="I102" s="257"/>
      <c r="J102" s="257"/>
      <c r="K102" s="257"/>
      <c r="L102" s="257"/>
      <c r="M102" s="257"/>
      <c r="N102" s="257"/>
      <c r="O102" s="259"/>
      <c r="P102" s="259"/>
      <c r="Q102" s="259"/>
      <c r="R102" s="259"/>
      <c r="S102" s="259"/>
      <c r="T102" s="273"/>
      <c r="U102" s="273"/>
      <c r="V102" s="273"/>
      <c r="W102" s="273"/>
      <c r="X102" s="273"/>
      <c r="Y102" s="260" t="str">
        <f t="shared" ref="Y102:Y103" si="4">IF(OR(A102="",O102="",T102=""),"",ROUND(O102*T102,2))</f>
        <v/>
      </c>
      <c r="Z102" s="260"/>
      <c r="AA102" s="260"/>
      <c r="AB102" s="260"/>
      <c r="AC102" s="260"/>
    </row>
    <row r="103" spans="1:29" s="112" customFormat="1" ht="18" customHeight="1" x14ac:dyDescent="0.2">
      <c r="A103" s="257"/>
      <c r="B103" s="257"/>
      <c r="C103" s="257"/>
      <c r="D103" s="257"/>
      <c r="E103" s="257"/>
      <c r="F103" s="257"/>
      <c r="G103" s="257"/>
      <c r="H103" s="257"/>
      <c r="I103" s="257"/>
      <c r="J103" s="257"/>
      <c r="K103" s="257"/>
      <c r="L103" s="257"/>
      <c r="M103" s="257"/>
      <c r="N103" s="257"/>
      <c r="O103" s="259"/>
      <c r="P103" s="259"/>
      <c r="Q103" s="259"/>
      <c r="R103" s="259"/>
      <c r="S103" s="259"/>
      <c r="T103" s="273"/>
      <c r="U103" s="273"/>
      <c r="V103" s="273"/>
      <c r="W103" s="273"/>
      <c r="X103" s="273"/>
      <c r="Y103" s="260" t="str">
        <f t="shared" si="4"/>
        <v/>
      </c>
      <c r="Z103" s="260"/>
      <c r="AA103" s="260"/>
      <c r="AB103" s="260"/>
      <c r="AC103" s="260"/>
    </row>
    <row r="104" spans="1:29" s="112" customFormat="1" ht="18" customHeight="1" x14ac:dyDescent="0.2">
      <c r="A104" s="257"/>
      <c r="B104" s="257"/>
      <c r="C104" s="257"/>
      <c r="D104" s="257"/>
      <c r="E104" s="257"/>
      <c r="F104" s="257"/>
      <c r="G104" s="257"/>
      <c r="H104" s="257"/>
      <c r="I104" s="257"/>
      <c r="J104" s="257"/>
      <c r="K104" s="257"/>
      <c r="L104" s="257"/>
      <c r="M104" s="257"/>
      <c r="N104" s="257"/>
      <c r="O104" s="259"/>
      <c r="P104" s="259"/>
      <c r="Q104" s="259"/>
      <c r="R104" s="259"/>
      <c r="S104" s="259"/>
      <c r="T104" s="273"/>
      <c r="U104" s="273"/>
      <c r="V104" s="273"/>
      <c r="W104" s="273"/>
      <c r="X104" s="273"/>
      <c r="Y104" s="260" t="str">
        <f t="shared" ref="Y104:Y111" si="5">IF(OR(A104="",O104="",T104=""),"",ROUND(O104*T104,2))</f>
        <v/>
      </c>
      <c r="Z104" s="260"/>
      <c r="AA104" s="260"/>
      <c r="AB104" s="260"/>
      <c r="AC104" s="260"/>
    </row>
    <row r="105" spans="1:29" s="112" customFormat="1" ht="18" customHeight="1" x14ac:dyDescent="0.2">
      <c r="A105" s="257"/>
      <c r="B105" s="257"/>
      <c r="C105" s="257"/>
      <c r="D105" s="257"/>
      <c r="E105" s="257"/>
      <c r="F105" s="257"/>
      <c r="G105" s="257"/>
      <c r="H105" s="257"/>
      <c r="I105" s="257"/>
      <c r="J105" s="257"/>
      <c r="K105" s="257"/>
      <c r="L105" s="257"/>
      <c r="M105" s="257"/>
      <c r="N105" s="257"/>
      <c r="O105" s="259"/>
      <c r="P105" s="259"/>
      <c r="Q105" s="259"/>
      <c r="R105" s="259"/>
      <c r="S105" s="259"/>
      <c r="T105" s="273"/>
      <c r="U105" s="273"/>
      <c r="V105" s="273"/>
      <c r="W105" s="273"/>
      <c r="X105" s="273"/>
      <c r="Y105" s="260" t="str">
        <f t="shared" si="5"/>
        <v/>
      </c>
      <c r="Z105" s="260"/>
      <c r="AA105" s="260"/>
      <c r="AB105" s="260"/>
      <c r="AC105" s="260"/>
    </row>
    <row r="106" spans="1:29" s="112" customFormat="1" ht="18" customHeight="1" x14ac:dyDescent="0.2">
      <c r="A106" s="257"/>
      <c r="B106" s="257"/>
      <c r="C106" s="257"/>
      <c r="D106" s="257"/>
      <c r="E106" s="257"/>
      <c r="F106" s="257"/>
      <c r="G106" s="257"/>
      <c r="H106" s="257"/>
      <c r="I106" s="257"/>
      <c r="J106" s="257"/>
      <c r="K106" s="257"/>
      <c r="L106" s="257"/>
      <c r="M106" s="257"/>
      <c r="N106" s="257"/>
      <c r="O106" s="259"/>
      <c r="P106" s="259"/>
      <c r="Q106" s="259"/>
      <c r="R106" s="259"/>
      <c r="S106" s="259"/>
      <c r="T106" s="273"/>
      <c r="U106" s="273"/>
      <c r="V106" s="273"/>
      <c r="W106" s="273"/>
      <c r="X106" s="273"/>
      <c r="Y106" s="260" t="str">
        <f t="shared" si="5"/>
        <v/>
      </c>
      <c r="Z106" s="260"/>
      <c r="AA106" s="260"/>
      <c r="AB106" s="260"/>
      <c r="AC106" s="260"/>
    </row>
    <row r="107" spans="1:29" s="112" customFormat="1" ht="18" customHeight="1" x14ac:dyDescent="0.2">
      <c r="A107" s="257"/>
      <c r="B107" s="257"/>
      <c r="C107" s="257"/>
      <c r="D107" s="257"/>
      <c r="E107" s="257"/>
      <c r="F107" s="257"/>
      <c r="G107" s="257"/>
      <c r="H107" s="257"/>
      <c r="I107" s="257"/>
      <c r="J107" s="257"/>
      <c r="K107" s="257"/>
      <c r="L107" s="257"/>
      <c r="M107" s="257"/>
      <c r="N107" s="257"/>
      <c r="O107" s="259"/>
      <c r="P107" s="274"/>
      <c r="Q107" s="274"/>
      <c r="R107" s="274"/>
      <c r="S107" s="274"/>
      <c r="T107" s="273"/>
      <c r="U107" s="273"/>
      <c r="V107" s="273"/>
      <c r="W107" s="273"/>
      <c r="X107" s="273"/>
      <c r="Y107" s="260" t="str">
        <f t="shared" si="5"/>
        <v/>
      </c>
      <c r="Z107" s="260"/>
      <c r="AA107" s="260"/>
      <c r="AB107" s="260"/>
      <c r="AC107" s="260"/>
    </row>
    <row r="108" spans="1:29" s="112" customFormat="1" ht="18" customHeight="1" x14ac:dyDescent="0.2">
      <c r="A108" s="257"/>
      <c r="B108" s="257"/>
      <c r="C108" s="257"/>
      <c r="D108" s="257"/>
      <c r="E108" s="257"/>
      <c r="F108" s="257"/>
      <c r="G108" s="257"/>
      <c r="H108" s="257"/>
      <c r="I108" s="257"/>
      <c r="J108" s="257"/>
      <c r="K108" s="257"/>
      <c r="L108" s="257"/>
      <c r="M108" s="257"/>
      <c r="N108" s="257"/>
      <c r="O108" s="259"/>
      <c r="P108" s="259"/>
      <c r="Q108" s="259"/>
      <c r="R108" s="259"/>
      <c r="S108" s="259"/>
      <c r="T108" s="273"/>
      <c r="U108" s="273"/>
      <c r="V108" s="273"/>
      <c r="W108" s="273"/>
      <c r="X108" s="273"/>
      <c r="Y108" s="260" t="str">
        <f t="shared" si="5"/>
        <v/>
      </c>
      <c r="Z108" s="260"/>
      <c r="AA108" s="260"/>
      <c r="AB108" s="260"/>
      <c r="AC108" s="260"/>
    </row>
    <row r="109" spans="1:29" s="112" customFormat="1" ht="18" customHeight="1" x14ac:dyDescent="0.2">
      <c r="A109" s="257"/>
      <c r="B109" s="257"/>
      <c r="C109" s="257"/>
      <c r="D109" s="257"/>
      <c r="E109" s="257"/>
      <c r="F109" s="257"/>
      <c r="G109" s="257"/>
      <c r="H109" s="257"/>
      <c r="I109" s="257"/>
      <c r="J109" s="257"/>
      <c r="K109" s="257"/>
      <c r="L109" s="257"/>
      <c r="M109" s="257"/>
      <c r="N109" s="257"/>
      <c r="O109" s="259"/>
      <c r="P109" s="259"/>
      <c r="Q109" s="259"/>
      <c r="R109" s="259"/>
      <c r="S109" s="259"/>
      <c r="T109" s="273"/>
      <c r="U109" s="273"/>
      <c r="V109" s="273"/>
      <c r="W109" s="273"/>
      <c r="X109" s="273"/>
      <c r="Y109" s="260" t="str">
        <f t="shared" si="5"/>
        <v/>
      </c>
      <c r="Z109" s="260"/>
      <c r="AA109" s="260"/>
      <c r="AB109" s="260"/>
      <c r="AC109" s="260"/>
    </row>
    <row r="110" spans="1:29" s="112" customFormat="1" ht="18" customHeight="1" x14ac:dyDescent="0.2">
      <c r="A110" s="257"/>
      <c r="B110" s="257"/>
      <c r="C110" s="257"/>
      <c r="D110" s="257"/>
      <c r="E110" s="257"/>
      <c r="F110" s="257"/>
      <c r="G110" s="257"/>
      <c r="H110" s="257"/>
      <c r="I110" s="257"/>
      <c r="J110" s="257"/>
      <c r="K110" s="257"/>
      <c r="L110" s="257"/>
      <c r="M110" s="257"/>
      <c r="N110" s="257"/>
      <c r="O110" s="259"/>
      <c r="P110" s="259"/>
      <c r="Q110" s="259"/>
      <c r="R110" s="259"/>
      <c r="S110" s="259"/>
      <c r="T110" s="273"/>
      <c r="U110" s="273"/>
      <c r="V110" s="273"/>
      <c r="W110" s="273"/>
      <c r="X110" s="273"/>
      <c r="Y110" s="260" t="str">
        <f t="shared" si="5"/>
        <v/>
      </c>
      <c r="Z110" s="260"/>
      <c r="AA110" s="260"/>
      <c r="AB110" s="260"/>
      <c r="AC110" s="260"/>
    </row>
    <row r="111" spans="1:29" s="112" customFormat="1" ht="18" customHeight="1" x14ac:dyDescent="0.2">
      <c r="A111" s="257"/>
      <c r="B111" s="257"/>
      <c r="C111" s="257"/>
      <c r="D111" s="257"/>
      <c r="E111" s="257"/>
      <c r="F111" s="257"/>
      <c r="G111" s="257"/>
      <c r="H111" s="257"/>
      <c r="I111" s="257"/>
      <c r="J111" s="257"/>
      <c r="K111" s="257"/>
      <c r="L111" s="257"/>
      <c r="M111" s="257"/>
      <c r="N111" s="257"/>
      <c r="O111" s="259"/>
      <c r="P111" s="259"/>
      <c r="Q111" s="259"/>
      <c r="R111" s="259"/>
      <c r="S111" s="259"/>
      <c r="T111" s="273"/>
      <c r="U111" s="273"/>
      <c r="V111" s="273"/>
      <c r="W111" s="273"/>
      <c r="X111" s="273"/>
      <c r="Y111" s="260" t="str">
        <f t="shared" si="5"/>
        <v/>
      </c>
      <c r="Z111" s="260"/>
      <c r="AA111" s="260"/>
      <c r="AB111" s="260"/>
      <c r="AC111" s="260"/>
    </row>
    <row r="112" spans="1:29" s="112" customFormat="1" ht="18" customHeight="1" x14ac:dyDescent="0.2">
      <c r="A112" s="257"/>
      <c r="B112" s="257"/>
      <c r="C112" s="257"/>
      <c r="D112" s="257"/>
      <c r="E112" s="257"/>
      <c r="F112" s="257"/>
      <c r="G112" s="257"/>
      <c r="H112" s="257"/>
      <c r="I112" s="257"/>
      <c r="J112" s="257"/>
      <c r="K112" s="257"/>
      <c r="L112" s="257"/>
      <c r="M112" s="257"/>
      <c r="N112" s="257"/>
      <c r="O112" s="259"/>
      <c r="P112" s="259"/>
      <c r="Q112" s="259"/>
      <c r="R112" s="259"/>
      <c r="S112" s="259"/>
      <c r="T112" s="275"/>
      <c r="U112" s="275"/>
      <c r="V112" s="275"/>
      <c r="W112" s="275"/>
      <c r="X112" s="275"/>
      <c r="Y112" s="263" t="str">
        <f>IF(OR(A112="",O112="",T112=""),"",ROUND(O112*T112,2))</f>
        <v/>
      </c>
      <c r="Z112" s="263"/>
      <c r="AA112" s="263"/>
      <c r="AB112" s="263"/>
      <c r="AC112" s="263"/>
    </row>
    <row r="113" spans="1:29" s="112" customFormat="1" ht="18" customHeight="1" x14ac:dyDescent="0.2">
      <c r="A113" s="50"/>
      <c r="B113" s="50"/>
      <c r="C113" s="50"/>
      <c r="D113" s="50"/>
      <c r="E113" s="50"/>
      <c r="F113" s="50"/>
      <c r="G113" s="50"/>
      <c r="H113" s="50"/>
      <c r="I113" s="50"/>
      <c r="J113" s="50"/>
      <c r="K113" s="50"/>
      <c r="L113" s="50"/>
      <c r="M113" s="50"/>
      <c r="N113" s="50"/>
      <c r="O113" s="50"/>
      <c r="P113" s="50"/>
      <c r="Q113" s="50"/>
      <c r="R113" s="50"/>
      <c r="S113" s="50"/>
      <c r="T113" s="254" t="s">
        <v>35</v>
      </c>
      <c r="U113" s="254"/>
      <c r="V113" s="254"/>
      <c r="W113" s="254"/>
      <c r="X113" s="254"/>
      <c r="Y113" s="185" t="str">
        <f>IF(SUM(Y101:AC112)=0,"",ROUND(SUM(Y101:AC112),2))</f>
        <v/>
      </c>
      <c r="Z113" s="254"/>
      <c r="AA113" s="254"/>
      <c r="AB113" s="254"/>
      <c r="AC113" s="254"/>
    </row>
    <row r="114" spans="1:29" s="112" customFormat="1" ht="9" customHeight="1" x14ac:dyDescent="0.2"/>
    <row r="115" spans="1:29" s="112" customFormat="1" ht="137.25" customHeight="1" x14ac:dyDescent="0.2">
      <c r="A115" s="267" t="s">
        <v>161</v>
      </c>
      <c r="B115" s="267"/>
      <c r="C115" s="267"/>
      <c r="D115" s="267"/>
      <c r="E115" s="267"/>
      <c r="F115" s="267"/>
      <c r="G115" s="267"/>
      <c r="H115" s="267"/>
      <c r="I115" s="267"/>
      <c r="J115" s="267"/>
      <c r="K115" s="267"/>
      <c r="L115" s="267"/>
      <c r="M115" s="267"/>
      <c r="N115" s="267"/>
      <c r="O115" s="267"/>
      <c r="P115" s="267"/>
      <c r="Q115" s="267"/>
      <c r="R115" s="267"/>
      <c r="S115" s="267"/>
      <c r="T115" s="267"/>
      <c r="U115" s="267"/>
      <c r="V115" s="267"/>
      <c r="W115" s="267"/>
      <c r="X115" s="267"/>
      <c r="Y115" s="267"/>
      <c r="Z115" s="267"/>
      <c r="AA115" s="267"/>
      <c r="AB115" s="267"/>
      <c r="AC115" s="267"/>
    </row>
    <row r="116" spans="1:29" s="112" customFormat="1" ht="9" customHeight="1" x14ac:dyDescent="0.2"/>
    <row r="117" spans="1:29" s="102" customFormat="1" ht="18" customHeight="1" x14ac:dyDescent="0.2">
      <c r="A117" s="217" t="s">
        <v>183</v>
      </c>
      <c r="B117" s="217"/>
      <c r="C117" s="217"/>
      <c r="D117" s="217"/>
      <c r="E117" s="217"/>
      <c r="F117" s="217"/>
      <c r="G117" s="217"/>
      <c r="H117" s="217"/>
      <c r="I117" s="217"/>
      <c r="J117" s="217"/>
      <c r="K117" s="217"/>
      <c r="L117" s="217"/>
      <c r="M117" s="217"/>
      <c r="N117" s="217"/>
      <c r="O117" s="217"/>
      <c r="P117" s="217"/>
      <c r="Q117" s="217"/>
      <c r="R117" s="217"/>
      <c r="S117" s="217"/>
      <c r="T117" s="217"/>
      <c r="U117" s="217"/>
      <c r="V117" s="217"/>
      <c r="W117" s="217"/>
      <c r="X117" s="217"/>
      <c r="Y117" s="217"/>
      <c r="Z117" s="217"/>
      <c r="AA117" s="217"/>
      <c r="AB117" s="217"/>
      <c r="AC117" s="217"/>
    </row>
    <row r="118" spans="1:29" s="102" customFormat="1" ht="8.25" customHeight="1" x14ac:dyDescent="0.2"/>
    <row r="119" spans="1:29" s="113" customFormat="1" ht="20.25" customHeight="1" x14ac:dyDescent="0.2">
      <c r="A119" s="261" t="s">
        <v>39</v>
      </c>
      <c r="B119" s="261"/>
      <c r="C119" s="261"/>
      <c r="D119" s="261"/>
      <c r="E119" s="261"/>
      <c r="F119" s="261"/>
      <c r="G119" s="261"/>
      <c r="H119" s="261"/>
      <c r="I119" s="261"/>
      <c r="J119" s="261"/>
      <c r="K119" s="261"/>
      <c r="L119" s="261"/>
      <c r="M119" s="261"/>
      <c r="N119" s="261"/>
      <c r="O119" s="261" t="s">
        <v>4</v>
      </c>
      <c r="P119" s="261"/>
      <c r="Q119" s="261"/>
      <c r="R119" s="261"/>
      <c r="S119" s="261"/>
      <c r="T119" s="261" t="s">
        <v>3</v>
      </c>
      <c r="U119" s="261"/>
      <c r="V119" s="261"/>
      <c r="W119" s="261"/>
      <c r="X119" s="261"/>
      <c r="Y119" s="261" t="s">
        <v>36</v>
      </c>
      <c r="Z119" s="261"/>
      <c r="AA119" s="261"/>
      <c r="AB119" s="261"/>
      <c r="AC119" s="261"/>
    </row>
    <row r="120" spans="1:29" s="112" customFormat="1" ht="18" customHeight="1" x14ac:dyDescent="0.2">
      <c r="A120" s="257"/>
      <c r="B120" s="257"/>
      <c r="C120" s="257"/>
      <c r="D120" s="257"/>
      <c r="E120" s="257"/>
      <c r="F120" s="257"/>
      <c r="G120" s="257"/>
      <c r="H120" s="257"/>
      <c r="I120" s="257"/>
      <c r="J120" s="257"/>
      <c r="K120" s="257"/>
      <c r="L120" s="257"/>
      <c r="M120" s="257"/>
      <c r="N120" s="257"/>
      <c r="O120" s="258"/>
      <c r="P120" s="258"/>
      <c r="Q120" s="258"/>
      <c r="R120" s="258"/>
      <c r="S120" s="258"/>
      <c r="T120" s="259"/>
      <c r="U120" s="259"/>
      <c r="V120" s="259"/>
      <c r="W120" s="259"/>
      <c r="X120" s="259"/>
      <c r="Y120" s="260" t="str">
        <f>IF(OR(A120="",O120="",T120=""),"",ROUND(O120*T120,2))</f>
        <v/>
      </c>
      <c r="Z120" s="260"/>
      <c r="AA120" s="260"/>
      <c r="AB120" s="260"/>
      <c r="AC120" s="260"/>
    </row>
    <row r="121" spans="1:29" s="112" customFormat="1" ht="18" customHeight="1" x14ac:dyDescent="0.2">
      <c r="A121" s="257"/>
      <c r="B121" s="257"/>
      <c r="C121" s="257"/>
      <c r="D121" s="257"/>
      <c r="E121" s="257"/>
      <c r="F121" s="257"/>
      <c r="G121" s="257"/>
      <c r="H121" s="257"/>
      <c r="I121" s="257"/>
      <c r="J121" s="257"/>
      <c r="K121" s="257"/>
      <c r="L121" s="257"/>
      <c r="M121" s="257"/>
      <c r="N121" s="257"/>
      <c r="O121" s="258"/>
      <c r="P121" s="258"/>
      <c r="Q121" s="258"/>
      <c r="R121" s="258"/>
      <c r="S121" s="258"/>
      <c r="T121" s="259"/>
      <c r="U121" s="259"/>
      <c r="V121" s="259"/>
      <c r="W121" s="259"/>
      <c r="X121" s="259"/>
      <c r="Y121" s="260" t="str">
        <f t="shared" ref="Y121:Y131" si="6">IF(OR(A121="",O121="",T121=""),"",ROUND(O121*T121,2))</f>
        <v/>
      </c>
      <c r="Z121" s="260"/>
      <c r="AA121" s="260"/>
      <c r="AB121" s="260"/>
      <c r="AC121" s="260"/>
    </row>
    <row r="122" spans="1:29" s="112" customFormat="1" ht="18" customHeight="1" x14ac:dyDescent="0.2">
      <c r="A122" s="257"/>
      <c r="B122" s="257"/>
      <c r="C122" s="257"/>
      <c r="D122" s="257"/>
      <c r="E122" s="257"/>
      <c r="F122" s="257"/>
      <c r="G122" s="257"/>
      <c r="H122" s="257"/>
      <c r="I122" s="257"/>
      <c r="J122" s="257"/>
      <c r="K122" s="257"/>
      <c r="L122" s="257"/>
      <c r="M122" s="257"/>
      <c r="N122" s="257"/>
      <c r="O122" s="258"/>
      <c r="P122" s="258"/>
      <c r="Q122" s="258"/>
      <c r="R122" s="258"/>
      <c r="S122" s="258"/>
      <c r="T122" s="259"/>
      <c r="U122" s="259"/>
      <c r="V122" s="259"/>
      <c r="W122" s="259"/>
      <c r="X122" s="259"/>
      <c r="Y122" s="260" t="str">
        <f t="shared" ref="Y122:Y130" si="7">IF(OR(A122="",O122="",T122=""),"",ROUND(O122*T122,2))</f>
        <v/>
      </c>
      <c r="Z122" s="260"/>
      <c r="AA122" s="260"/>
      <c r="AB122" s="260"/>
      <c r="AC122" s="260"/>
    </row>
    <row r="123" spans="1:29" s="112" customFormat="1" ht="18" customHeight="1" x14ac:dyDescent="0.2">
      <c r="A123" s="257"/>
      <c r="B123" s="257"/>
      <c r="C123" s="257"/>
      <c r="D123" s="257"/>
      <c r="E123" s="257"/>
      <c r="F123" s="257"/>
      <c r="G123" s="257"/>
      <c r="H123" s="257"/>
      <c r="I123" s="257"/>
      <c r="J123" s="257"/>
      <c r="K123" s="257"/>
      <c r="L123" s="257"/>
      <c r="M123" s="257"/>
      <c r="N123" s="257"/>
      <c r="O123" s="258"/>
      <c r="P123" s="258"/>
      <c r="Q123" s="258"/>
      <c r="R123" s="258"/>
      <c r="S123" s="258"/>
      <c r="T123" s="259"/>
      <c r="U123" s="259"/>
      <c r="V123" s="259"/>
      <c r="W123" s="259"/>
      <c r="X123" s="259"/>
      <c r="Y123" s="260" t="str">
        <f>IF(OR(A123="",O123="",T123=""),"",ROUND(O123*T123,2))</f>
        <v/>
      </c>
      <c r="Z123" s="260"/>
      <c r="AA123" s="260"/>
      <c r="AB123" s="260"/>
      <c r="AC123" s="260"/>
    </row>
    <row r="124" spans="1:29" s="112" customFormat="1" ht="18" customHeight="1" x14ac:dyDescent="0.2">
      <c r="A124" s="257"/>
      <c r="B124" s="257"/>
      <c r="C124" s="257"/>
      <c r="D124" s="257"/>
      <c r="E124" s="257"/>
      <c r="F124" s="257"/>
      <c r="G124" s="257"/>
      <c r="H124" s="257"/>
      <c r="I124" s="257"/>
      <c r="J124" s="257"/>
      <c r="K124" s="257"/>
      <c r="L124" s="257"/>
      <c r="M124" s="257"/>
      <c r="N124" s="257"/>
      <c r="O124" s="258"/>
      <c r="P124" s="258"/>
      <c r="Q124" s="258"/>
      <c r="R124" s="258"/>
      <c r="S124" s="258"/>
      <c r="T124" s="259"/>
      <c r="U124" s="259"/>
      <c r="V124" s="259"/>
      <c r="W124" s="259"/>
      <c r="X124" s="259"/>
      <c r="Y124" s="260" t="str">
        <f>IF(OR(A124="",O124="",T124=""),"",ROUND(O124*T124,2))</f>
        <v/>
      </c>
      <c r="Z124" s="260"/>
      <c r="AA124" s="260"/>
      <c r="AB124" s="260"/>
      <c r="AC124" s="260"/>
    </row>
    <row r="125" spans="1:29" s="112" customFormat="1" ht="18" customHeight="1" x14ac:dyDescent="0.2">
      <c r="A125" s="257"/>
      <c r="B125" s="257"/>
      <c r="C125" s="257"/>
      <c r="D125" s="257"/>
      <c r="E125" s="257"/>
      <c r="F125" s="257"/>
      <c r="G125" s="257"/>
      <c r="H125" s="257"/>
      <c r="I125" s="257"/>
      <c r="J125" s="257"/>
      <c r="K125" s="257"/>
      <c r="L125" s="257"/>
      <c r="M125" s="257"/>
      <c r="N125" s="257"/>
      <c r="O125" s="258"/>
      <c r="P125" s="258"/>
      <c r="Q125" s="258"/>
      <c r="R125" s="258"/>
      <c r="S125" s="258"/>
      <c r="T125" s="259"/>
      <c r="U125" s="259"/>
      <c r="V125" s="259"/>
      <c r="W125" s="259"/>
      <c r="X125" s="259"/>
      <c r="Y125" s="260" t="str">
        <f>IF(OR(A125="",O125="",T125=""),"",ROUND(O125*T125,2))</f>
        <v/>
      </c>
      <c r="Z125" s="260"/>
      <c r="AA125" s="260"/>
      <c r="AB125" s="260"/>
      <c r="AC125" s="260"/>
    </row>
    <row r="126" spans="1:29" s="112" customFormat="1" ht="18" customHeight="1" x14ac:dyDescent="0.2">
      <c r="A126" s="257"/>
      <c r="B126" s="257"/>
      <c r="C126" s="257"/>
      <c r="D126" s="257"/>
      <c r="E126" s="257"/>
      <c r="F126" s="257"/>
      <c r="G126" s="257"/>
      <c r="H126" s="257"/>
      <c r="I126" s="257"/>
      <c r="J126" s="257"/>
      <c r="K126" s="257"/>
      <c r="L126" s="257"/>
      <c r="M126" s="257"/>
      <c r="N126" s="257"/>
      <c r="O126" s="258"/>
      <c r="P126" s="258"/>
      <c r="Q126" s="258"/>
      <c r="R126" s="258"/>
      <c r="S126" s="258"/>
      <c r="T126" s="259"/>
      <c r="U126" s="259"/>
      <c r="V126" s="259"/>
      <c r="W126" s="259"/>
      <c r="X126" s="259"/>
      <c r="Y126" s="260" t="str">
        <f t="shared" si="7"/>
        <v/>
      </c>
      <c r="Z126" s="260"/>
      <c r="AA126" s="260"/>
      <c r="AB126" s="260"/>
      <c r="AC126" s="260"/>
    </row>
    <row r="127" spans="1:29" s="112" customFormat="1" ht="18" customHeight="1" x14ac:dyDescent="0.2">
      <c r="A127" s="257"/>
      <c r="B127" s="257"/>
      <c r="C127" s="257"/>
      <c r="D127" s="257"/>
      <c r="E127" s="257"/>
      <c r="F127" s="257"/>
      <c r="G127" s="257"/>
      <c r="H127" s="257"/>
      <c r="I127" s="257"/>
      <c r="J127" s="257"/>
      <c r="K127" s="257"/>
      <c r="L127" s="257"/>
      <c r="M127" s="257"/>
      <c r="N127" s="257"/>
      <c r="O127" s="258"/>
      <c r="P127" s="258"/>
      <c r="Q127" s="258"/>
      <c r="R127" s="258"/>
      <c r="S127" s="258"/>
      <c r="T127" s="259"/>
      <c r="U127" s="259"/>
      <c r="V127" s="259"/>
      <c r="W127" s="259"/>
      <c r="X127" s="259"/>
      <c r="Y127" s="260" t="str">
        <f t="shared" si="7"/>
        <v/>
      </c>
      <c r="Z127" s="260"/>
      <c r="AA127" s="260"/>
      <c r="AB127" s="260"/>
      <c r="AC127" s="260"/>
    </row>
    <row r="128" spans="1:29" s="112" customFormat="1" ht="18" customHeight="1" x14ac:dyDescent="0.2">
      <c r="A128" s="257"/>
      <c r="B128" s="257"/>
      <c r="C128" s="257"/>
      <c r="D128" s="257"/>
      <c r="E128" s="257"/>
      <c r="F128" s="257"/>
      <c r="G128" s="257"/>
      <c r="H128" s="257"/>
      <c r="I128" s="257"/>
      <c r="J128" s="257"/>
      <c r="K128" s="257"/>
      <c r="L128" s="257"/>
      <c r="M128" s="257"/>
      <c r="N128" s="257"/>
      <c r="O128" s="258"/>
      <c r="P128" s="258"/>
      <c r="Q128" s="258"/>
      <c r="R128" s="258"/>
      <c r="S128" s="258"/>
      <c r="T128" s="259"/>
      <c r="U128" s="259"/>
      <c r="V128" s="259"/>
      <c r="W128" s="259"/>
      <c r="X128" s="259"/>
      <c r="Y128" s="260" t="str">
        <f t="shared" si="7"/>
        <v/>
      </c>
      <c r="Z128" s="260"/>
      <c r="AA128" s="260"/>
      <c r="AB128" s="260"/>
      <c r="AC128" s="260"/>
    </row>
    <row r="129" spans="1:29" s="112" customFormat="1" ht="18" customHeight="1" x14ac:dyDescent="0.2">
      <c r="A129" s="257"/>
      <c r="B129" s="257"/>
      <c r="C129" s="257"/>
      <c r="D129" s="257"/>
      <c r="E129" s="257"/>
      <c r="F129" s="257"/>
      <c r="G129" s="257"/>
      <c r="H129" s="257"/>
      <c r="I129" s="257"/>
      <c r="J129" s="257"/>
      <c r="K129" s="257"/>
      <c r="L129" s="257"/>
      <c r="M129" s="257"/>
      <c r="N129" s="257"/>
      <c r="O129" s="258"/>
      <c r="P129" s="258"/>
      <c r="Q129" s="258"/>
      <c r="R129" s="258"/>
      <c r="S129" s="258"/>
      <c r="T129" s="259"/>
      <c r="U129" s="259"/>
      <c r="V129" s="259"/>
      <c r="W129" s="259"/>
      <c r="X129" s="259"/>
      <c r="Y129" s="260" t="str">
        <f t="shared" si="7"/>
        <v/>
      </c>
      <c r="Z129" s="260"/>
      <c r="AA129" s="260"/>
      <c r="AB129" s="260"/>
      <c r="AC129" s="260"/>
    </row>
    <row r="130" spans="1:29" s="112" customFormat="1" ht="18" customHeight="1" x14ac:dyDescent="0.2">
      <c r="A130" s="257"/>
      <c r="B130" s="257"/>
      <c r="C130" s="257"/>
      <c r="D130" s="257"/>
      <c r="E130" s="257"/>
      <c r="F130" s="257"/>
      <c r="G130" s="257"/>
      <c r="H130" s="257"/>
      <c r="I130" s="257"/>
      <c r="J130" s="257"/>
      <c r="K130" s="257"/>
      <c r="L130" s="257"/>
      <c r="M130" s="257"/>
      <c r="N130" s="257"/>
      <c r="O130" s="258"/>
      <c r="P130" s="258"/>
      <c r="Q130" s="258"/>
      <c r="R130" s="258"/>
      <c r="S130" s="258"/>
      <c r="T130" s="259"/>
      <c r="U130" s="259"/>
      <c r="V130" s="259"/>
      <c r="W130" s="259"/>
      <c r="X130" s="259"/>
      <c r="Y130" s="260" t="str">
        <f t="shared" si="7"/>
        <v/>
      </c>
      <c r="Z130" s="260"/>
      <c r="AA130" s="260"/>
      <c r="AB130" s="260"/>
      <c r="AC130" s="260"/>
    </row>
    <row r="131" spans="1:29" s="112" customFormat="1" ht="18" customHeight="1" x14ac:dyDescent="0.2">
      <c r="A131" s="257"/>
      <c r="B131" s="257"/>
      <c r="C131" s="257"/>
      <c r="D131" s="257"/>
      <c r="E131" s="257"/>
      <c r="F131" s="257"/>
      <c r="G131" s="257"/>
      <c r="H131" s="257"/>
      <c r="I131" s="257"/>
      <c r="J131" s="257"/>
      <c r="K131" s="257"/>
      <c r="L131" s="257"/>
      <c r="M131" s="257"/>
      <c r="N131" s="257"/>
      <c r="O131" s="258"/>
      <c r="P131" s="258"/>
      <c r="Q131" s="258"/>
      <c r="R131" s="258"/>
      <c r="S131" s="258"/>
      <c r="T131" s="262"/>
      <c r="U131" s="262"/>
      <c r="V131" s="262"/>
      <c r="W131" s="262"/>
      <c r="X131" s="262"/>
      <c r="Y131" s="263" t="str">
        <f t="shared" si="6"/>
        <v/>
      </c>
      <c r="Z131" s="263"/>
      <c r="AA131" s="263"/>
      <c r="AB131" s="263"/>
      <c r="AC131" s="263"/>
    </row>
    <row r="132" spans="1:29" s="112" customFormat="1" ht="18" customHeight="1" x14ac:dyDescent="0.2">
      <c r="A132" s="50"/>
      <c r="B132" s="50"/>
      <c r="C132" s="50"/>
      <c r="D132" s="50"/>
      <c r="E132" s="50"/>
      <c r="F132" s="50"/>
      <c r="G132" s="50"/>
      <c r="H132" s="50"/>
      <c r="I132" s="50"/>
      <c r="J132" s="50"/>
      <c r="K132" s="50"/>
      <c r="L132" s="50"/>
      <c r="M132" s="50"/>
      <c r="N132" s="50"/>
      <c r="O132" s="50"/>
      <c r="P132" s="50"/>
      <c r="Q132" s="50"/>
      <c r="R132" s="50"/>
      <c r="S132" s="50"/>
      <c r="T132" s="254" t="s">
        <v>35</v>
      </c>
      <c r="U132" s="254"/>
      <c r="V132" s="254"/>
      <c r="W132" s="254"/>
      <c r="X132" s="254"/>
      <c r="Y132" s="185" t="str">
        <f>IF(SUM(Y120:AC131)=0,"",ROUND(SUM(Y120:AC131),2))</f>
        <v/>
      </c>
      <c r="Z132" s="185"/>
      <c r="AA132" s="185"/>
      <c r="AB132" s="185"/>
      <c r="AC132" s="185"/>
    </row>
    <row r="133" spans="1:29" s="112" customFormat="1" ht="9" customHeight="1" x14ac:dyDescent="0.2">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row>
    <row r="134" spans="1:29" s="112" customFormat="1" ht="49.5" customHeight="1" x14ac:dyDescent="0.2">
      <c r="A134" s="255" t="s">
        <v>162</v>
      </c>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row>
    <row r="135" spans="1:29" s="112" customFormat="1" ht="9" customHeight="1" x14ac:dyDescent="0.2">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row>
    <row r="136" spans="1:29" s="112" customFormat="1" ht="18" customHeight="1" x14ac:dyDescent="0.2">
      <c r="A136" s="217" t="s">
        <v>184</v>
      </c>
      <c r="B136" s="217"/>
      <c r="C136" s="217"/>
      <c r="D136" s="217"/>
      <c r="E136" s="217"/>
      <c r="F136" s="217"/>
      <c r="G136" s="217"/>
      <c r="H136" s="217"/>
      <c r="I136" s="217"/>
      <c r="J136" s="217"/>
      <c r="K136" s="217"/>
      <c r="L136" s="217"/>
      <c r="M136" s="217"/>
      <c r="N136" s="217"/>
      <c r="O136" s="217"/>
      <c r="P136" s="217"/>
      <c r="Q136" s="217"/>
      <c r="R136" s="217"/>
      <c r="S136" s="217"/>
      <c r="T136" s="217"/>
      <c r="U136" s="217"/>
      <c r="V136" s="217"/>
      <c r="W136" s="217"/>
      <c r="X136" s="217"/>
      <c r="Y136" s="217"/>
      <c r="Z136" s="217"/>
      <c r="AA136" s="217"/>
      <c r="AB136" s="217"/>
      <c r="AC136" s="217"/>
    </row>
    <row r="137" spans="1:29" s="112" customFormat="1" ht="9" customHeight="1" x14ac:dyDescent="0.2"/>
    <row r="138" spans="1:29" s="112" customFormat="1" ht="24" customHeight="1" x14ac:dyDescent="0.2">
      <c r="A138" s="261" t="s">
        <v>2</v>
      </c>
      <c r="B138" s="261"/>
      <c r="C138" s="261"/>
      <c r="D138" s="261"/>
      <c r="E138" s="261"/>
      <c r="F138" s="261"/>
      <c r="G138" s="261"/>
      <c r="H138" s="261"/>
      <c r="I138" s="261"/>
      <c r="J138" s="261"/>
      <c r="K138" s="261"/>
      <c r="L138" s="261"/>
      <c r="M138" s="261"/>
      <c r="N138" s="261"/>
      <c r="O138" s="261"/>
      <c r="P138" s="261"/>
      <c r="Q138" s="261"/>
      <c r="R138" s="261"/>
      <c r="S138" s="261"/>
      <c r="T138" s="261"/>
      <c r="U138" s="261"/>
      <c r="V138" s="261"/>
      <c r="W138" s="261"/>
      <c r="X138" s="261"/>
      <c r="Y138" s="261" t="s">
        <v>37</v>
      </c>
      <c r="Z138" s="261"/>
      <c r="AA138" s="261"/>
      <c r="AB138" s="261"/>
      <c r="AC138" s="261"/>
    </row>
    <row r="139" spans="1:29" s="112" customFormat="1" ht="18" customHeight="1" x14ac:dyDescent="0.2">
      <c r="A139" s="257"/>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9"/>
      <c r="Z139" s="259"/>
      <c r="AA139" s="259"/>
      <c r="AB139" s="259"/>
      <c r="AC139" s="259"/>
    </row>
    <row r="140" spans="1:29" s="112" customFormat="1" ht="18" customHeight="1" x14ac:dyDescent="0.2">
      <c r="A140" s="257"/>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9"/>
      <c r="Z140" s="259"/>
      <c r="AA140" s="259"/>
      <c r="AB140" s="259"/>
      <c r="AC140" s="259"/>
    </row>
    <row r="141" spans="1:29" s="112" customFormat="1" ht="18" customHeight="1" x14ac:dyDescent="0.2">
      <c r="A141" s="257"/>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9"/>
      <c r="Z141" s="259"/>
      <c r="AA141" s="259"/>
      <c r="AB141" s="259"/>
      <c r="AC141" s="259"/>
    </row>
    <row r="142" spans="1:29" s="112" customFormat="1" ht="18" customHeight="1" x14ac:dyDescent="0.2">
      <c r="A142" s="257"/>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9"/>
      <c r="Z142" s="259"/>
      <c r="AA142" s="259"/>
      <c r="AB142" s="259"/>
      <c r="AC142" s="259"/>
    </row>
    <row r="143" spans="1:29" s="112" customFormat="1" ht="18" customHeight="1" x14ac:dyDescent="0.2">
      <c r="A143" s="257"/>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9"/>
      <c r="Z143" s="259"/>
      <c r="AA143" s="259"/>
      <c r="AB143" s="259"/>
      <c r="AC143" s="259"/>
    </row>
    <row r="144" spans="1:29" s="112" customFormat="1" ht="18" customHeight="1" x14ac:dyDescent="0.2">
      <c r="A144" s="257"/>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9"/>
      <c r="Z144" s="259"/>
      <c r="AA144" s="259"/>
      <c r="AB144" s="259"/>
      <c r="AC144" s="259"/>
    </row>
    <row r="145" spans="1:29" s="112" customFormat="1" ht="18" customHeight="1" x14ac:dyDescent="0.2">
      <c r="A145" s="257"/>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9"/>
      <c r="Z145" s="259"/>
      <c r="AA145" s="259"/>
      <c r="AB145" s="259"/>
      <c r="AC145" s="259"/>
    </row>
    <row r="146" spans="1:29" s="112" customFormat="1" ht="18" customHeight="1" x14ac:dyDescent="0.2">
      <c r="A146" s="257"/>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9"/>
      <c r="Z146" s="259"/>
      <c r="AA146" s="259"/>
      <c r="AB146" s="259"/>
      <c r="AC146" s="259"/>
    </row>
    <row r="147" spans="1:29" s="112" customFormat="1" ht="18" customHeight="1" x14ac:dyDescent="0.2">
      <c r="A147" s="257"/>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9"/>
      <c r="Z147" s="259"/>
      <c r="AA147" s="259"/>
      <c r="AB147" s="259"/>
      <c r="AC147" s="259"/>
    </row>
    <row r="148" spans="1:29" s="112" customFormat="1" ht="18" customHeight="1" x14ac:dyDescent="0.2">
      <c r="A148" s="257"/>
      <c r="B148" s="257"/>
      <c r="C148" s="257"/>
      <c r="D148" s="257"/>
      <c r="E148" s="257"/>
      <c r="F148" s="257"/>
      <c r="G148" s="257"/>
      <c r="H148" s="257"/>
      <c r="I148" s="257"/>
      <c r="J148" s="257"/>
      <c r="K148" s="257"/>
      <c r="L148" s="257"/>
      <c r="M148" s="257"/>
      <c r="N148" s="257"/>
      <c r="O148" s="257"/>
      <c r="P148" s="257"/>
      <c r="Q148" s="257"/>
      <c r="R148" s="257"/>
      <c r="S148" s="257"/>
      <c r="T148" s="270"/>
      <c r="U148" s="270"/>
      <c r="V148" s="270"/>
      <c r="W148" s="270"/>
      <c r="X148" s="270"/>
      <c r="Y148" s="269"/>
      <c r="Z148" s="269"/>
      <c r="AA148" s="269"/>
      <c r="AB148" s="269"/>
      <c r="AC148" s="269"/>
    </row>
    <row r="149" spans="1:29" s="112" customFormat="1" ht="18" customHeight="1" x14ac:dyDescent="0.2">
      <c r="A149" s="50"/>
      <c r="B149" s="50"/>
      <c r="C149" s="50"/>
      <c r="D149" s="50"/>
      <c r="E149" s="50"/>
      <c r="F149" s="50"/>
      <c r="G149" s="50"/>
      <c r="H149" s="50"/>
      <c r="I149" s="50"/>
      <c r="J149" s="50"/>
      <c r="K149" s="50"/>
      <c r="L149" s="50"/>
      <c r="M149" s="50"/>
      <c r="N149" s="50"/>
      <c r="O149" s="50"/>
      <c r="P149" s="50"/>
      <c r="Q149" s="50"/>
      <c r="R149" s="50"/>
      <c r="S149" s="50"/>
      <c r="T149" s="254" t="s">
        <v>35</v>
      </c>
      <c r="U149" s="254"/>
      <c r="V149" s="254"/>
      <c r="W149" s="254"/>
      <c r="X149" s="254"/>
      <c r="Y149" s="185" t="str">
        <f>IF(SUM(Y139:AC148)=0,"",ROUND(SUM(Y139:AC148),2))</f>
        <v/>
      </c>
      <c r="Z149" s="185"/>
      <c r="AA149" s="185"/>
      <c r="AB149" s="185"/>
      <c r="AC149" s="185"/>
    </row>
    <row r="150" spans="1:29" s="112" customFormat="1" ht="9" customHeight="1" x14ac:dyDescent="0.2">
      <c r="A150" s="50"/>
      <c r="B150" s="50"/>
      <c r="C150" s="50"/>
      <c r="D150" s="50"/>
      <c r="E150" s="50"/>
      <c r="F150" s="50"/>
      <c r="G150" s="50"/>
      <c r="H150" s="50"/>
      <c r="I150" s="50"/>
      <c r="J150" s="50"/>
      <c r="K150" s="50"/>
      <c r="L150" s="50"/>
      <c r="M150" s="50"/>
      <c r="N150" s="50"/>
      <c r="O150" s="50"/>
      <c r="P150" s="50"/>
      <c r="Q150" s="50"/>
      <c r="R150" s="50"/>
      <c r="S150" s="50"/>
      <c r="T150" s="114"/>
      <c r="U150" s="114"/>
      <c r="V150" s="114"/>
      <c r="W150" s="114"/>
      <c r="X150" s="114"/>
      <c r="Y150" s="115"/>
      <c r="Z150" s="115"/>
      <c r="AA150" s="115"/>
      <c r="AB150" s="115"/>
      <c r="AC150" s="115"/>
    </row>
    <row r="151" spans="1:29" s="112" customFormat="1" ht="66" customHeight="1" x14ac:dyDescent="0.2">
      <c r="A151" s="267" t="s">
        <v>163</v>
      </c>
      <c r="B151" s="267"/>
      <c r="C151" s="267"/>
      <c r="D151" s="267"/>
      <c r="E151" s="267"/>
      <c r="F151" s="267"/>
      <c r="G151" s="267"/>
      <c r="H151" s="267"/>
      <c r="I151" s="267"/>
      <c r="J151" s="267"/>
      <c r="K151" s="267"/>
      <c r="L151" s="267"/>
      <c r="M151" s="267"/>
      <c r="N151" s="267"/>
      <c r="O151" s="267"/>
      <c r="P151" s="267"/>
      <c r="Q151" s="267"/>
      <c r="R151" s="267"/>
      <c r="S151" s="267"/>
      <c r="T151" s="267"/>
      <c r="U151" s="267"/>
      <c r="V151" s="267"/>
      <c r="W151" s="267"/>
      <c r="X151" s="267"/>
      <c r="Y151" s="267"/>
      <c r="Z151" s="267"/>
      <c r="AA151" s="267"/>
      <c r="AB151" s="267"/>
      <c r="AC151" s="267"/>
    </row>
    <row r="152" spans="1:29" s="112" customFormat="1" ht="9" customHeight="1" x14ac:dyDescent="0.2">
      <c r="A152" s="50"/>
      <c r="B152" s="50"/>
      <c r="C152" s="50"/>
      <c r="D152" s="50"/>
      <c r="E152" s="50"/>
      <c r="F152" s="50"/>
      <c r="G152" s="50"/>
      <c r="H152" s="50"/>
      <c r="I152" s="50"/>
      <c r="J152" s="50"/>
      <c r="K152" s="50"/>
      <c r="L152" s="50"/>
      <c r="M152" s="50"/>
      <c r="N152" s="50"/>
      <c r="O152" s="50"/>
      <c r="P152" s="50"/>
      <c r="Q152" s="50"/>
      <c r="R152" s="50"/>
      <c r="S152" s="50"/>
      <c r="T152" s="114"/>
      <c r="U152" s="114"/>
      <c r="V152" s="114"/>
      <c r="W152" s="114"/>
      <c r="X152" s="114"/>
      <c r="Y152" s="115"/>
      <c r="Z152" s="115"/>
      <c r="AA152" s="115"/>
      <c r="AB152" s="115"/>
      <c r="AC152" s="115"/>
    </row>
    <row r="153" spans="1:29" s="112" customFormat="1" ht="18" customHeight="1" x14ac:dyDescent="0.2">
      <c r="A153" s="256" t="s">
        <v>108</v>
      </c>
      <c r="B153" s="256"/>
      <c r="C153" s="256"/>
      <c r="D153" s="256"/>
      <c r="E153" s="256"/>
      <c r="F153" s="256"/>
      <c r="G153" s="256"/>
      <c r="H153" s="256"/>
      <c r="I153" s="256"/>
      <c r="J153" s="256"/>
      <c r="K153" s="256"/>
      <c r="L153" s="256"/>
      <c r="M153" s="256"/>
      <c r="N153" s="256"/>
      <c r="O153" s="256"/>
      <c r="P153" s="256"/>
      <c r="Q153" s="256"/>
      <c r="R153" s="256"/>
      <c r="S153" s="256"/>
      <c r="T153" s="256"/>
      <c r="U153" s="256"/>
      <c r="V153" s="256"/>
      <c r="W153" s="256"/>
      <c r="X153" s="256"/>
      <c r="Y153" s="185" t="str">
        <f>IF(SUM(Y113,Y132,Y149)=0,"",ROUND(SUM(Y113,Y132,Y149),2))</f>
        <v/>
      </c>
      <c r="Z153" s="185"/>
      <c r="AA153" s="185"/>
      <c r="AB153" s="185"/>
      <c r="AC153" s="185"/>
    </row>
    <row r="154" spans="1:29" s="112" customFormat="1" ht="18" customHeight="1" x14ac:dyDescent="0.2">
      <c r="A154" s="50"/>
      <c r="B154" s="50"/>
      <c r="C154" s="50"/>
      <c r="D154" s="50"/>
      <c r="E154" s="50"/>
      <c r="F154" s="50"/>
      <c r="G154" s="50"/>
      <c r="H154" s="50"/>
      <c r="I154" s="50"/>
      <c r="J154" s="50"/>
      <c r="K154" s="50"/>
      <c r="L154" s="50"/>
      <c r="M154" s="50"/>
      <c r="N154" s="50"/>
      <c r="O154" s="50"/>
      <c r="P154" s="50"/>
      <c r="Q154" s="50"/>
      <c r="R154" s="50"/>
      <c r="S154" s="50"/>
      <c r="T154" s="114"/>
      <c r="U154" s="114"/>
      <c r="V154" s="114"/>
      <c r="W154" s="114"/>
      <c r="X154" s="114"/>
      <c r="Y154" s="115"/>
      <c r="Z154" s="115"/>
      <c r="AA154" s="115"/>
      <c r="AB154" s="115"/>
      <c r="AC154" s="115"/>
    </row>
    <row r="155" spans="1:29" s="112" customFormat="1" ht="7.5" customHeight="1" x14ac:dyDescent="0.2"/>
    <row r="156" spans="1:29" s="102" customFormat="1" ht="17.25" customHeight="1" x14ac:dyDescent="0.2">
      <c r="AC156" s="116"/>
    </row>
    <row r="157" spans="1:29" s="102" customFormat="1" ht="18" customHeight="1" x14ac:dyDescent="0.2"/>
    <row r="158" spans="1:29" s="102" customFormat="1" ht="18" customHeight="1" x14ac:dyDescent="0.2"/>
    <row r="159" spans="1:29" s="102" customFormat="1" ht="18" customHeight="1" x14ac:dyDescent="0.2"/>
    <row r="160" spans="1:29" s="102" customFormat="1" ht="18" customHeight="1" x14ac:dyDescent="0.2">
      <c r="Y160" s="43"/>
    </row>
    <row r="161" s="102" customFormat="1" ht="18" customHeight="1" x14ac:dyDescent="0.2"/>
    <row r="162" s="102" customFormat="1" ht="18" customHeight="1" x14ac:dyDescent="0.2"/>
    <row r="163" s="102" customFormat="1" ht="18" customHeight="1" x14ac:dyDescent="0.2"/>
    <row r="164" s="102" customFormat="1" ht="18" customHeight="1" x14ac:dyDescent="0.2"/>
    <row r="165" s="102" customFormat="1" ht="18" customHeight="1" x14ac:dyDescent="0.2"/>
    <row r="166" s="102" customFormat="1" ht="18" customHeight="1" x14ac:dyDescent="0.2"/>
    <row r="167" s="102" customFormat="1" ht="18" customHeight="1" x14ac:dyDescent="0.2"/>
    <row r="168" s="102" customFormat="1" ht="18" customHeight="1" x14ac:dyDescent="0.2"/>
    <row r="169" s="102" customFormat="1" ht="18" customHeight="1" x14ac:dyDescent="0.2"/>
    <row r="170" s="102" customFormat="1" ht="18" customHeight="1" x14ac:dyDescent="0.2"/>
    <row r="171" s="102" customFormat="1" ht="18" customHeight="1" x14ac:dyDescent="0.2"/>
    <row r="172" s="102" customFormat="1" ht="18" customHeight="1" x14ac:dyDescent="0.2"/>
    <row r="173" s="102" customFormat="1" ht="18" customHeight="1" x14ac:dyDescent="0.2"/>
    <row r="174" s="102" customFormat="1" ht="18" customHeight="1" x14ac:dyDescent="0.2"/>
    <row r="175" s="102" customFormat="1" ht="18" customHeight="1" x14ac:dyDescent="0.2"/>
    <row r="176" s="102" customFormat="1" ht="18" customHeight="1" x14ac:dyDescent="0.2"/>
    <row r="177" s="102" customFormat="1" ht="18" customHeight="1" x14ac:dyDescent="0.2"/>
    <row r="178" s="102" customFormat="1" ht="18" customHeight="1" x14ac:dyDescent="0.2"/>
    <row r="179" s="102" customFormat="1" ht="18" customHeight="1" x14ac:dyDescent="0.2"/>
    <row r="180" s="102" customFormat="1" ht="18" customHeight="1" x14ac:dyDescent="0.2"/>
    <row r="181" s="102" customFormat="1" ht="18" customHeight="1" x14ac:dyDescent="0.2"/>
    <row r="182" s="102" customFormat="1" ht="18" customHeight="1" x14ac:dyDescent="0.2"/>
    <row r="183" s="102" customFormat="1" ht="18" customHeight="1" x14ac:dyDescent="0.2"/>
    <row r="184" s="102" customFormat="1" ht="18" customHeight="1" x14ac:dyDescent="0.2"/>
    <row r="185" s="102" customFormat="1" ht="18" customHeight="1" x14ac:dyDescent="0.2"/>
    <row r="186" s="102" customFormat="1" ht="18" customHeight="1" x14ac:dyDescent="0.2"/>
    <row r="187" s="102" customFormat="1" ht="18" customHeight="1" x14ac:dyDescent="0.2"/>
  </sheetData>
  <sheetProtection selectLockedCells="1" autoFilter="0"/>
  <mergeCells count="355">
    <mergeCell ref="Y57:AC57"/>
    <mergeCell ref="U57:X57"/>
    <mergeCell ref="A59:AC59"/>
    <mergeCell ref="A49:G49"/>
    <mergeCell ref="H49:I49"/>
    <mergeCell ref="J49:M49"/>
    <mergeCell ref="N49:Q49"/>
    <mergeCell ref="R49:T49"/>
    <mergeCell ref="U49:X49"/>
    <mergeCell ref="Y49:AC49"/>
    <mergeCell ref="A50:G50"/>
    <mergeCell ref="H50:I50"/>
    <mergeCell ref="J50:M50"/>
    <mergeCell ref="N50:Q50"/>
    <mergeCell ref="R50:T50"/>
    <mergeCell ref="U50:X50"/>
    <mergeCell ref="Y50:AC50"/>
    <mergeCell ref="A53:G53"/>
    <mergeCell ref="H53:I53"/>
    <mergeCell ref="J53:M53"/>
    <mergeCell ref="N53:Q53"/>
    <mergeCell ref="R53:T53"/>
    <mergeCell ref="U53:X53"/>
    <mergeCell ref="Y53:AC53"/>
    <mergeCell ref="N47:Q47"/>
    <mergeCell ref="R47:T47"/>
    <mergeCell ref="U47:X47"/>
    <mergeCell ref="Y47:AC47"/>
    <mergeCell ref="A48:G48"/>
    <mergeCell ref="H48:I48"/>
    <mergeCell ref="J48:M48"/>
    <mergeCell ref="N48:Q48"/>
    <mergeCell ref="R48:T48"/>
    <mergeCell ref="U48:X48"/>
    <mergeCell ref="Y48:AC48"/>
    <mergeCell ref="A47:G47"/>
    <mergeCell ref="H47:I47"/>
    <mergeCell ref="J47:M47"/>
    <mergeCell ref="H51:I51"/>
    <mergeCell ref="J51:M51"/>
    <mergeCell ref="N51:Q51"/>
    <mergeCell ref="R51:T51"/>
    <mergeCell ref="U51:X51"/>
    <mergeCell ref="Y51:AC51"/>
    <mergeCell ref="A52:G52"/>
    <mergeCell ref="H52:I52"/>
    <mergeCell ref="J52:M52"/>
    <mergeCell ref="N52:Q52"/>
    <mergeCell ref="R52:T52"/>
    <mergeCell ref="U52:X52"/>
    <mergeCell ref="Y52:AC52"/>
    <mergeCell ref="A51:G51"/>
    <mergeCell ref="H56:I56"/>
    <mergeCell ref="J56:M56"/>
    <mergeCell ref="N56:Q56"/>
    <mergeCell ref="R56:T56"/>
    <mergeCell ref="U56:X56"/>
    <mergeCell ref="Y56:AC56"/>
    <mergeCell ref="A56:G56"/>
    <mergeCell ref="A54:G54"/>
    <mergeCell ref="H54:I54"/>
    <mergeCell ref="J54:M54"/>
    <mergeCell ref="N54:Q54"/>
    <mergeCell ref="R54:T54"/>
    <mergeCell ref="U54:X54"/>
    <mergeCell ref="Y54:AC54"/>
    <mergeCell ref="A55:G55"/>
    <mergeCell ref="H55:I55"/>
    <mergeCell ref="J55:M55"/>
    <mergeCell ref="N55:Q55"/>
    <mergeCell ref="R55:T55"/>
    <mergeCell ref="U55:X55"/>
    <mergeCell ref="Y55:AC55"/>
    <mergeCell ref="A42:AC42"/>
    <mergeCell ref="A44:AC44"/>
    <mergeCell ref="Y46:AC46"/>
    <mergeCell ref="A46:G46"/>
    <mergeCell ref="U46:X46"/>
    <mergeCell ref="R46:T46"/>
    <mergeCell ref="N46:Q46"/>
    <mergeCell ref="J46:M46"/>
    <mergeCell ref="H46:I46"/>
    <mergeCell ref="A145:X145"/>
    <mergeCell ref="A146:X146"/>
    <mergeCell ref="A139:X139"/>
    <mergeCell ref="T124:X124"/>
    <mergeCell ref="O124:S124"/>
    <mergeCell ref="O125:S125"/>
    <mergeCell ref="Y113:AC113"/>
    <mergeCell ref="Y109:AC109"/>
    <mergeCell ref="A112:N112"/>
    <mergeCell ref="O112:S112"/>
    <mergeCell ref="Y127:AC127"/>
    <mergeCell ref="A126:N126"/>
    <mergeCell ref="T126:X126"/>
    <mergeCell ref="Y126:AC126"/>
    <mergeCell ref="Y123:AC123"/>
    <mergeCell ref="Y122:AC122"/>
    <mergeCell ref="T123:X123"/>
    <mergeCell ref="T122:X122"/>
    <mergeCell ref="O122:S122"/>
    <mergeCell ref="O123:S123"/>
    <mergeCell ref="O126:S126"/>
    <mergeCell ref="A124:N124"/>
    <mergeCell ref="A125:N125"/>
    <mergeCell ref="Y124:AC124"/>
    <mergeCell ref="Y103:AC103"/>
    <mergeCell ref="Y108:AC108"/>
    <mergeCell ref="T106:X106"/>
    <mergeCell ref="A108:N108"/>
    <mergeCell ref="T102:X102"/>
    <mergeCell ref="O107:S107"/>
    <mergeCell ref="T112:X112"/>
    <mergeCell ref="Y112:AC112"/>
    <mergeCell ref="T113:X113"/>
    <mergeCell ref="A110:N110"/>
    <mergeCell ref="O110:S110"/>
    <mergeCell ref="T110:X110"/>
    <mergeCell ref="Y110:AC110"/>
    <mergeCell ref="A111:N111"/>
    <mergeCell ref="O111:S111"/>
    <mergeCell ref="T111:X111"/>
    <mergeCell ref="Y111:AC111"/>
    <mergeCell ref="A109:N109"/>
    <mergeCell ref="O109:S109"/>
    <mergeCell ref="T109:X109"/>
    <mergeCell ref="T103:X103"/>
    <mergeCell ref="O105:S105"/>
    <mergeCell ref="T105:X105"/>
    <mergeCell ref="Y105:AC105"/>
    <mergeCell ref="A96:AC96"/>
    <mergeCell ref="A101:N101"/>
    <mergeCell ref="O101:S101"/>
    <mergeCell ref="T101:X101"/>
    <mergeCell ref="Y101:AC101"/>
    <mergeCell ref="T108:X108"/>
    <mergeCell ref="Y102:AC102"/>
    <mergeCell ref="Y106:AC106"/>
    <mergeCell ref="Y107:AC107"/>
    <mergeCell ref="A106:N106"/>
    <mergeCell ref="O106:S106"/>
    <mergeCell ref="A107:N107"/>
    <mergeCell ref="T107:X107"/>
    <mergeCell ref="A104:N104"/>
    <mergeCell ref="O104:S104"/>
    <mergeCell ref="T104:X104"/>
    <mergeCell ref="Y104:AC104"/>
    <mergeCell ref="A105:N105"/>
    <mergeCell ref="A102:N102"/>
    <mergeCell ref="A103:N103"/>
    <mergeCell ref="O102:S102"/>
    <mergeCell ref="O103:S103"/>
    <mergeCell ref="O108:S108"/>
    <mergeCell ref="Y100:AC100"/>
    <mergeCell ref="Y23:AC23"/>
    <mergeCell ref="Y24:AC24"/>
    <mergeCell ref="Y25:AC25"/>
    <mergeCell ref="Y26:AC26"/>
    <mergeCell ref="Y27:AC27"/>
    <mergeCell ref="A27:X27"/>
    <mergeCell ref="A26:X26"/>
    <mergeCell ref="A25:X25"/>
    <mergeCell ref="A24:X24"/>
    <mergeCell ref="A23:X23"/>
    <mergeCell ref="Y125:AC125"/>
    <mergeCell ref="T125:X125"/>
    <mergeCell ref="A122:N122"/>
    <mergeCell ref="A123:N123"/>
    <mergeCell ref="Y11:AC11"/>
    <mergeCell ref="A11:X11"/>
    <mergeCell ref="A120:N120"/>
    <mergeCell ref="T120:X120"/>
    <mergeCell ref="T121:X121"/>
    <mergeCell ref="Y120:AC120"/>
    <mergeCell ref="O120:S120"/>
    <mergeCell ref="Y121:AC121"/>
    <mergeCell ref="A121:N121"/>
    <mergeCell ref="O121:S121"/>
    <mergeCell ref="A36:X36"/>
    <mergeCell ref="A37:X37"/>
    <mergeCell ref="Y37:AC37"/>
    <mergeCell ref="P38:X38"/>
    <mergeCell ref="Y38:AC38"/>
    <mergeCell ref="Y36:AC36"/>
    <mergeCell ref="A13:AC13"/>
    <mergeCell ref="A15:AC15"/>
    <mergeCell ref="A17:X17"/>
    <mergeCell ref="T100:X100"/>
    <mergeCell ref="Y34:AC34"/>
    <mergeCell ref="A32:X32"/>
    <mergeCell ref="Y17:AC17"/>
    <mergeCell ref="A18:X18"/>
    <mergeCell ref="A98:AC98"/>
    <mergeCell ref="A100:N100"/>
    <mergeCell ref="O100:S100"/>
    <mergeCell ref="A33:X33"/>
    <mergeCell ref="A34:X34"/>
    <mergeCell ref="Y31:AC31"/>
    <mergeCell ref="A40:AC40"/>
    <mergeCell ref="A19:X19"/>
    <mergeCell ref="Y19:AC19"/>
    <mergeCell ref="Y18:AC18"/>
    <mergeCell ref="Y20:AC20"/>
    <mergeCell ref="Y21:AC21"/>
    <mergeCell ref="Y22:AC22"/>
    <mergeCell ref="Y28:AC28"/>
    <mergeCell ref="Y29:AC29"/>
    <mergeCell ref="A29:X29"/>
    <mergeCell ref="A28:X28"/>
    <mergeCell ref="A22:X22"/>
    <mergeCell ref="A21:X21"/>
    <mergeCell ref="A20:X20"/>
    <mergeCell ref="Y132:AC132"/>
    <mergeCell ref="T131:X131"/>
    <mergeCell ref="Y131:AC131"/>
    <mergeCell ref="Y130:AC130"/>
    <mergeCell ref="O129:S129"/>
    <mergeCell ref="T129:X129"/>
    <mergeCell ref="Y129:AC129"/>
    <mergeCell ref="T130:X130"/>
    <mergeCell ref="Y128:AC128"/>
    <mergeCell ref="O128:S128"/>
    <mergeCell ref="T128:X128"/>
    <mergeCell ref="O131:S131"/>
    <mergeCell ref="A142:X142"/>
    <mergeCell ref="A143:X143"/>
    <mergeCell ref="A144:X144"/>
    <mergeCell ref="A134:AC134"/>
    <mergeCell ref="A153:X153"/>
    <mergeCell ref="Y153:AC153"/>
    <mergeCell ref="A151:AC151"/>
    <mergeCell ref="Y140:AC140"/>
    <mergeCell ref="Y141:AC141"/>
    <mergeCell ref="Y142:AC142"/>
    <mergeCell ref="Y143:AC143"/>
    <mergeCell ref="Y144:AC144"/>
    <mergeCell ref="A136:AC136"/>
    <mergeCell ref="Y149:AC149"/>
    <mergeCell ref="T149:X149"/>
    <mergeCell ref="Y148:AC148"/>
    <mergeCell ref="Y147:AC147"/>
    <mergeCell ref="Y146:AC146"/>
    <mergeCell ref="Y145:AC145"/>
    <mergeCell ref="Y139:AC139"/>
    <mergeCell ref="Y138:AC138"/>
    <mergeCell ref="A138:X138"/>
    <mergeCell ref="A147:X147"/>
    <mergeCell ref="A148:X148"/>
    <mergeCell ref="A129:N129"/>
    <mergeCell ref="O130:S130"/>
    <mergeCell ref="A131:N131"/>
    <mergeCell ref="T132:X132"/>
    <mergeCell ref="A140:X140"/>
    <mergeCell ref="A141:X141"/>
    <mergeCell ref="A128:N128"/>
    <mergeCell ref="A127:N127"/>
    <mergeCell ref="T127:X127"/>
    <mergeCell ref="A2:N2"/>
    <mergeCell ref="O2:U2"/>
    <mergeCell ref="AE2:AR2"/>
    <mergeCell ref="A4:N4"/>
    <mergeCell ref="O4:AC4"/>
    <mergeCell ref="A5:N5"/>
    <mergeCell ref="O5:AC5"/>
    <mergeCell ref="A130:N130"/>
    <mergeCell ref="O127:S127"/>
    <mergeCell ref="A7:AC7"/>
    <mergeCell ref="A117:AC117"/>
    <mergeCell ref="O119:S119"/>
    <mergeCell ref="T119:X119"/>
    <mergeCell ref="Y119:AC119"/>
    <mergeCell ref="A119:N119"/>
    <mergeCell ref="A9:AC9"/>
    <mergeCell ref="A115:AC115"/>
    <mergeCell ref="A30:X30"/>
    <mergeCell ref="Y30:AC30"/>
    <mergeCell ref="A31:X31"/>
    <mergeCell ref="Y35:AC35"/>
    <mergeCell ref="A35:X35"/>
    <mergeCell ref="Y32:AC32"/>
    <mergeCell ref="Y33:AC33"/>
    <mergeCell ref="A61:AC61"/>
    <mergeCell ref="A63:X63"/>
    <mergeCell ref="Y63:AC63"/>
    <mergeCell ref="A65:AC65"/>
    <mergeCell ref="A67:AC67"/>
    <mergeCell ref="A69:N69"/>
    <mergeCell ref="O69:S69"/>
    <mergeCell ref="T69:X69"/>
    <mergeCell ref="Y69:AC69"/>
    <mergeCell ref="A72:N72"/>
    <mergeCell ref="O72:S72"/>
    <mergeCell ref="T72:X72"/>
    <mergeCell ref="Y72:AC72"/>
    <mergeCell ref="A70:N70"/>
    <mergeCell ref="O70:S70"/>
    <mergeCell ref="T70:X70"/>
    <mergeCell ref="Y70:AC70"/>
    <mergeCell ref="A71:N71"/>
    <mergeCell ref="O71:S71"/>
    <mergeCell ref="T71:X71"/>
    <mergeCell ref="Y71:AC71"/>
    <mergeCell ref="T73:X73"/>
    <mergeCell ref="Y73:AC73"/>
    <mergeCell ref="A75:AC75"/>
    <mergeCell ref="A77:AC77"/>
    <mergeCell ref="A81:N81"/>
    <mergeCell ref="O81:S81"/>
    <mergeCell ref="T81:X81"/>
    <mergeCell ref="Y81:AC81"/>
    <mergeCell ref="A82:N82"/>
    <mergeCell ref="O82:S82"/>
    <mergeCell ref="T82:X82"/>
    <mergeCell ref="Y82:AC82"/>
    <mergeCell ref="A79:N79"/>
    <mergeCell ref="O79:S79"/>
    <mergeCell ref="T79:X79"/>
    <mergeCell ref="Y79:AC79"/>
    <mergeCell ref="A80:N80"/>
    <mergeCell ref="O80:S80"/>
    <mergeCell ref="T80:X80"/>
    <mergeCell ref="Y80:AC80"/>
    <mergeCell ref="A83:N83"/>
    <mergeCell ref="O83:S83"/>
    <mergeCell ref="T83:X83"/>
    <mergeCell ref="Y83:AC83"/>
    <mergeCell ref="A84:N84"/>
    <mergeCell ref="O84:S84"/>
    <mergeCell ref="T84:X84"/>
    <mergeCell ref="Y84:AC84"/>
    <mergeCell ref="A85:N85"/>
    <mergeCell ref="O85:S85"/>
    <mergeCell ref="T85:X85"/>
    <mergeCell ref="Y85:AC85"/>
    <mergeCell ref="A86:N86"/>
    <mergeCell ref="O86:S86"/>
    <mergeCell ref="T86:X86"/>
    <mergeCell ref="Y86:AC86"/>
    <mergeCell ref="A87:N87"/>
    <mergeCell ref="O87:S87"/>
    <mergeCell ref="T87:X87"/>
    <mergeCell ref="Y87:AC87"/>
    <mergeCell ref="A88:N88"/>
    <mergeCell ref="O88:S88"/>
    <mergeCell ref="T88:X88"/>
    <mergeCell ref="Y88:AC88"/>
    <mergeCell ref="T90:X90"/>
    <mergeCell ref="Y90:AC90"/>
    <mergeCell ref="A92:AC92"/>
    <mergeCell ref="A94:X94"/>
    <mergeCell ref="Y94:AC94"/>
    <mergeCell ref="A89:N89"/>
    <mergeCell ref="O89:S89"/>
    <mergeCell ref="T89:X89"/>
    <mergeCell ref="Y89:AC89"/>
  </mergeCells>
  <phoneticPr fontId="1" type="noConversion"/>
  <pageMargins left="0.78740157480314965" right="0.78740157480314965" top="0.78740157480314965" bottom="0.59055118110236227" header="0.31496062992125984" footer="0.31496062992125984"/>
  <pageSetup paperSize="9" scale="89" orientation="portrait" r:id="rId1"/>
  <headerFooter alignWithMargins="0">
    <oddFooter>&amp;C&amp;8                                                &amp;R&amp;10Seite &amp;P von &amp;N/Stand: 09.11.2023</oddFooter>
  </headerFooter>
  <rowBreaks count="2" manualBreakCount="2">
    <brk id="95" max="28" man="1"/>
    <brk id="135" max="2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7"/>
  <dimension ref="A1:AR44"/>
  <sheetViews>
    <sheetView showGridLines="0" zoomScaleNormal="100" zoomScaleSheetLayoutView="100" workbookViewId="0">
      <selection activeCell="AL11" sqref="AL11"/>
    </sheetView>
  </sheetViews>
  <sheetFormatPr baseColWidth="10" defaultColWidth="2.625" defaultRowHeight="18" customHeight="1" x14ac:dyDescent="0.2"/>
  <cols>
    <col min="1" max="1" width="2.625" style="47" customWidth="1"/>
    <col min="2" max="8" width="2.625" style="47"/>
    <col min="9" max="13" width="3.625" style="47" customWidth="1"/>
    <col min="14" max="15" width="2.625" style="47"/>
    <col min="16" max="16" width="3.375" style="47" customWidth="1"/>
    <col min="17" max="20" width="2.625" style="47"/>
    <col min="21" max="21" width="2.875" style="47" bestFit="1" customWidth="1"/>
    <col min="22" max="24" width="2.625" style="47"/>
    <col min="25" max="29" width="3.625" style="47" customWidth="1"/>
    <col min="30" max="32" width="2.625" style="47"/>
    <col min="33" max="33" width="2.625" style="47" customWidth="1"/>
    <col min="34" max="16384" width="2.625" style="47"/>
  </cols>
  <sheetData>
    <row r="1" spans="1:44" ht="15" customHeight="1" x14ac:dyDescent="0.2"/>
    <row r="2" spans="1:44" s="43" customFormat="1" ht="15" customHeight="1" x14ac:dyDescent="0.2">
      <c r="A2" s="197" t="s">
        <v>143</v>
      </c>
      <c r="B2" s="197"/>
      <c r="C2" s="197"/>
      <c r="D2" s="197"/>
      <c r="E2" s="197"/>
      <c r="F2" s="197"/>
      <c r="G2" s="197"/>
      <c r="H2" s="197"/>
      <c r="I2" s="197"/>
      <c r="J2" s="197"/>
      <c r="K2" s="197"/>
      <c r="L2" s="197"/>
      <c r="M2" s="197"/>
      <c r="N2" s="197"/>
      <c r="O2" s="199" t="str">
        <f>IF(Gesamtübersicht!B6="","",Gesamtübersicht!B6)</f>
        <v/>
      </c>
      <c r="P2" s="199"/>
      <c r="Q2" s="199"/>
      <c r="R2" s="199"/>
      <c r="S2" s="199"/>
      <c r="T2" s="199"/>
      <c r="U2" s="199"/>
      <c r="V2" s="44"/>
      <c r="W2" s="44"/>
      <c r="X2" s="44"/>
      <c r="Y2" s="44"/>
      <c r="Z2" s="44"/>
      <c r="AA2" s="45"/>
      <c r="AB2" s="46"/>
      <c r="AC2" s="46"/>
      <c r="AE2" s="194" t="s">
        <v>139</v>
      </c>
      <c r="AF2" s="195"/>
      <c r="AG2" s="195"/>
      <c r="AH2" s="195"/>
      <c r="AI2" s="195"/>
      <c r="AJ2" s="195"/>
      <c r="AK2" s="195"/>
      <c r="AL2" s="195"/>
      <c r="AM2" s="195"/>
      <c r="AN2" s="195"/>
      <c r="AO2" s="195"/>
      <c r="AP2" s="195"/>
      <c r="AQ2" s="195"/>
      <c r="AR2" s="196"/>
    </row>
    <row r="3" spans="1:44" s="43" customFormat="1"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s="43" customFormat="1" ht="15" customHeight="1" x14ac:dyDescent="0.2">
      <c r="A4" s="197" t="s">
        <v>141</v>
      </c>
      <c r="B4" s="197"/>
      <c r="C4" s="197"/>
      <c r="D4" s="197"/>
      <c r="E4" s="197"/>
      <c r="F4" s="197"/>
      <c r="G4" s="197"/>
      <c r="H4" s="197"/>
      <c r="I4" s="197"/>
      <c r="J4" s="197"/>
      <c r="K4" s="197"/>
      <c r="L4" s="197"/>
      <c r="M4" s="197"/>
      <c r="N4" s="197"/>
      <c r="O4" s="198" t="str">
        <f>IF(Gesamtübersicht!B8="","",Gesamtübersicht!B8)</f>
        <v/>
      </c>
      <c r="P4" s="198"/>
      <c r="Q4" s="198"/>
      <c r="R4" s="198"/>
      <c r="S4" s="198"/>
      <c r="T4" s="198"/>
      <c r="U4" s="198"/>
      <c r="V4" s="198"/>
      <c r="W4" s="198"/>
      <c r="X4" s="198"/>
      <c r="Y4" s="198"/>
      <c r="Z4" s="198"/>
      <c r="AA4" s="198"/>
      <c r="AB4" s="198"/>
      <c r="AC4" s="198"/>
    </row>
    <row r="5" spans="1:44" s="43" customFormat="1" ht="15" customHeight="1" x14ac:dyDescent="0.2">
      <c r="A5" s="197" t="s">
        <v>142</v>
      </c>
      <c r="B5" s="197"/>
      <c r="C5" s="197"/>
      <c r="D5" s="197"/>
      <c r="E5" s="197"/>
      <c r="F5" s="197"/>
      <c r="G5" s="197"/>
      <c r="H5" s="197"/>
      <c r="I5" s="197"/>
      <c r="J5" s="197"/>
      <c r="K5" s="197"/>
      <c r="L5" s="197"/>
      <c r="M5" s="197"/>
      <c r="N5" s="197"/>
      <c r="O5" s="198" t="str">
        <f>IF(Gesamtübersicht!B9="","",Gesamtübersicht!B9)</f>
        <v/>
      </c>
      <c r="P5" s="198"/>
      <c r="Q5" s="198"/>
      <c r="R5" s="198"/>
      <c r="S5" s="198"/>
      <c r="T5" s="198"/>
      <c r="U5" s="198"/>
      <c r="V5" s="198"/>
      <c r="W5" s="198"/>
      <c r="X5" s="198"/>
      <c r="Y5" s="198"/>
      <c r="Z5" s="198"/>
      <c r="AA5" s="198"/>
      <c r="AB5" s="198"/>
      <c r="AC5" s="198"/>
    </row>
    <row r="6" spans="1:44" s="102" customFormat="1" ht="15" customHeight="1" x14ac:dyDescent="0.2">
      <c r="A6" s="43"/>
      <c r="E6" s="43"/>
    </row>
    <row r="7" spans="1:44" ht="18" customHeight="1" x14ac:dyDescent="0.2">
      <c r="A7" s="189" t="str">
        <f>Finanzierungsplan!A34&amp;" "&amp;Finanzierungsplan!A31</f>
        <v>3. Indirekte Ausgaben</v>
      </c>
      <c r="B7" s="189"/>
      <c r="C7" s="189"/>
      <c r="D7" s="189"/>
      <c r="E7" s="189"/>
      <c r="F7" s="189"/>
      <c r="G7" s="189"/>
      <c r="H7" s="189"/>
      <c r="I7" s="189"/>
      <c r="J7" s="189"/>
      <c r="K7" s="189"/>
      <c r="L7" s="189"/>
      <c r="M7" s="189"/>
      <c r="N7" s="189"/>
      <c r="O7" s="189"/>
      <c r="P7" s="189"/>
      <c r="Q7" s="189"/>
      <c r="R7" s="189"/>
      <c r="S7" s="189"/>
      <c r="T7" s="189"/>
      <c r="U7" s="189"/>
      <c r="V7" s="189"/>
      <c r="W7" s="189"/>
      <c r="X7" s="189"/>
      <c r="Y7" s="189"/>
      <c r="Z7" s="189"/>
      <c r="AA7" s="189"/>
      <c r="AB7" s="189"/>
      <c r="AC7" s="189"/>
    </row>
    <row r="8" spans="1:44" ht="9" customHeight="1" x14ac:dyDescent="0.2"/>
    <row r="9" spans="1:44" s="112" customFormat="1" ht="18" customHeight="1" x14ac:dyDescent="0.2">
      <c r="A9" s="217" t="str">
        <f>Finanzierungsplan!A33&amp;" "&amp;Finanzierungsplan!C33</f>
        <v>3.1 Pauschale für indirekte Ausgaben in Höhe von 15 v.H. der Ausgaben für Projektpersonal (1.1 - 1.3)</v>
      </c>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row>
    <row r="10" spans="1:44" s="112" customFormat="1" ht="9" customHeight="1" x14ac:dyDescent="0.2">
      <c r="A10" s="11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row>
    <row r="11" spans="1:44" s="112" customFormat="1" ht="25.5" customHeight="1" x14ac:dyDescent="0.2">
      <c r="A11" s="293" t="s">
        <v>2</v>
      </c>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t="s">
        <v>37</v>
      </c>
      <c r="Z11" s="293"/>
      <c r="AA11" s="293"/>
      <c r="AB11" s="293"/>
      <c r="AC11" s="293"/>
    </row>
    <row r="12" spans="1:44" s="112" customFormat="1" ht="42" customHeight="1" x14ac:dyDescent="0.2">
      <c r="A12" s="305" t="s">
        <v>120</v>
      </c>
      <c r="B12" s="306"/>
      <c r="C12" s="306"/>
      <c r="D12" s="306"/>
      <c r="E12" s="306"/>
      <c r="F12" s="306"/>
      <c r="G12" s="306"/>
      <c r="H12" s="306"/>
      <c r="I12" s="306"/>
      <c r="J12" s="306"/>
      <c r="K12" s="306"/>
      <c r="L12" s="306"/>
      <c r="M12" s="306"/>
      <c r="N12" s="306"/>
      <c r="O12" s="306"/>
      <c r="P12" s="306"/>
      <c r="Q12" s="294">
        <v>0.15</v>
      </c>
      <c r="R12" s="295"/>
      <c r="S12" s="295"/>
      <c r="T12" s="295"/>
      <c r="U12" s="295"/>
      <c r="V12" s="295"/>
      <c r="W12" s="295"/>
      <c r="X12" s="295"/>
      <c r="Y12" s="296">
        <f>ROUND('Ausgaben Projektpersonal'!Z33*'Indirekte Ausgaben'!$Q$12,2)</f>
        <v>0</v>
      </c>
      <c r="Z12" s="296"/>
      <c r="AA12" s="296"/>
      <c r="AB12" s="296"/>
      <c r="AC12" s="296"/>
    </row>
    <row r="13" spans="1:44" s="112" customFormat="1" ht="14.25" customHeight="1" x14ac:dyDescent="0.2">
      <c r="A13" s="100"/>
      <c r="B13" s="104"/>
      <c r="C13" s="104"/>
      <c r="D13" s="104"/>
      <c r="E13" s="104"/>
      <c r="F13" s="104"/>
      <c r="G13" s="104"/>
      <c r="H13" s="104"/>
      <c r="I13" s="104"/>
      <c r="J13" s="104"/>
      <c r="K13" s="104"/>
      <c r="L13" s="104"/>
      <c r="M13" s="104"/>
      <c r="N13" s="104"/>
      <c r="O13" s="104"/>
      <c r="P13" s="104"/>
      <c r="Q13" s="119"/>
      <c r="R13" s="119"/>
      <c r="S13" s="119"/>
      <c r="T13" s="119"/>
      <c r="U13" s="119"/>
      <c r="V13" s="119"/>
      <c r="W13" s="119"/>
      <c r="X13" s="119"/>
      <c r="Y13" s="110"/>
      <c r="Z13" s="119"/>
      <c r="AA13" s="119"/>
      <c r="AB13" s="119"/>
      <c r="AC13" s="119"/>
    </row>
    <row r="14" spans="1:44" s="102" customFormat="1" ht="18" customHeight="1" x14ac:dyDescent="0.2">
      <c r="AC14" s="116"/>
    </row>
    <row r="15" spans="1:44" s="102" customFormat="1" ht="23.25" customHeight="1" x14ac:dyDescent="0.2">
      <c r="A15" s="120"/>
    </row>
    <row r="16" spans="1:44" s="102" customFormat="1" ht="18" customHeight="1" x14ac:dyDescent="0.2">
      <c r="A16" s="120"/>
    </row>
    <row r="17" spans="1:29" ht="18" customHeight="1" x14ac:dyDescent="0.2">
      <c r="A17" s="120"/>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row>
    <row r="18" spans="1:29" ht="18" customHeight="1" x14ac:dyDescent="0.2">
      <c r="A18" s="102"/>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102"/>
      <c r="AA18" s="102"/>
      <c r="AB18" s="102"/>
      <c r="AC18" s="102"/>
    </row>
    <row r="19" spans="1:29" ht="18" customHeight="1" x14ac:dyDescent="0.2">
      <c r="A19" s="102"/>
      <c r="B19" s="102"/>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row>
    <row r="22" spans="1:29" ht="18" customHeight="1" x14ac:dyDescent="0.2">
      <c r="D22" s="301"/>
      <c r="E22" s="301"/>
      <c r="F22" s="301"/>
      <c r="G22" s="301"/>
      <c r="H22" s="301"/>
      <c r="I22" s="301"/>
      <c r="J22" s="301"/>
      <c r="K22" s="301"/>
      <c r="L22" s="301"/>
    </row>
    <row r="23" spans="1:29" ht="18" customHeight="1" x14ac:dyDescent="0.2">
      <c r="D23" s="301"/>
      <c r="E23" s="301"/>
      <c r="F23" s="301"/>
      <c r="G23" s="301"/>
      <c r="H23" s="301"/>
      <c r="I23" s="302"/>
      <c r="J23" s="301"/>
      <c r="K23" s="301"/>
      <c r="L23" s="301"/>
    </row>
    <row r="24" spans="1:29" ht="18" customHeight="1" x14ac:dyDescent="0.2">
      <c r="D24" s="301"/>
      <c r="E24" s="301"/>
      <c r="F24" s="301"/>
      <c r="G24" s="301"/>
      <c r="H24" s="301"/>
      <c r="I24" s="303"/>
      <c r="J24" s="303"/>
      <c r="K24" s="303"/>
      <c r="L24" s="303"/>
    </row>
    <row r="25" spans="1:29" ht="18" customHeight="1" x14ac:dyDescent="0.2">
      <c r="D25" s="301"/>
      <c r="E25" s="301"/>
      <c r="F25" s="301"/>
      <c r="G25" s="301"/>
      <c r="H25" s="301"/>
      <c r="I25" s="304"/>
      <c r="J25" s="304"/>
      <c r="K25" s="304"/>
      <c r="L25" s="304"/>
    </row>
    <row r="31" spans="1:29" ht="18" customHeight="1" x14ac:dyDescent="0.2">
      <c r="A31" s="121"/>
      <c r="B31" s="121"/>
      <c r="C31" s="121"/>
      <c r="D31" s="121"/>
      <c r="E31" s="121"/>
      <c r="F31" s="121"/>
      <c r="G31" s="121"/>
      <c r="H31" s="121"/>
      <c r="I31" s="121"/>
      <c r="J31" s="121"/>
      <c r="K31" s="121"/>
      <c r="L31" s="121"/>
      <c r="M31" s="121"/>
      <c r="N31" s="121"/>
      <c r="O31" s="121"/>
      <c r="P31" s="121"/>
    </row>
    <row r="32" spans="1:29" ht="18" customHeight="1" x14ac:dyDescent="0.2">
      <c r="A32" s="121"/>
      <c r="B32" s="121"/>
      <c r="C32" s="121"/>
      <c r="D32" s="121"/>
      <c r="E32" s="121"/>
      <c r="F32" s="121"/>
      <c r="G32" s="121"/>
      <c r="H32" s="121"/>
      <c r="I32" s="121"/>
      <c r="J32" s="121"/>
      <c r="K32" s="121"/>
      <c r="L32" s="121"/>
      <c r="M32" s="121"/>
      <c r="N32" s="121"/>
      <c r="O32" s="121"/>
      <c r="P32" s="121"/>
    </row>
    <row r="33" spans="1:16" ht="18" customHeight="1" x14ac:dyDescent="0.2">
      <c r="A33" s="121"/>
      <c r="B33" s="121"/>
      <c r="C33" s="121"/>
      <c r="D33" s="121"/>
      <c r="E33" s="121"/>
      <c r="F33" s="121"/>
      <c r="G33" s="121"/>
      <c r="H33" s="121"/>
      <c r="I33" s="121"/>
      <c r="J33" s="121"/>
      <c r="K33" s="121"/>
      <c r="L33" s="121"/>
      <c r="M33" s="121"/>
      <c r="N33" s="121"/>
      <c r="O33" s="121"/>
      <c r="P33" s="121"/>
    </row>
    <row r="34" spans="1:16" ht="18" customHeight="1" x14ac:dyDescent="0.2">
      <c r="A34" s="121"/>
      <c r="B34" s="121"/>
      <c r="C34" s="121"/>
      <c r="D34" s="121"/>
      <c r="E34" s="121"/>
      <c r="F34" s="121"/>
      <c r="G34" s="121"/>
      <c r="H34" s="121"/>
      <c r="I34" s="121"/>
      <c r="J34" s="121"/>
      <c r="K34" s="121"/>
      <c r="L34" s="121"/>
      <c r="M34" s="121"/>
      <c r="N34" s="121"/>
      <c r="O34" s="121"/>
      <c r="P34" s="121"/>
    </row>
    <row r="35" spans="1:16" ht="18" customHeight="1" x14ac:dyDescent="0.2">
      <c r="A35" s="121"/>
      <c r="B35" s="121"/>
      <c r="C35" s="121"/>
      <c r="D35" s="297"/>
      <c r="E35" s="297"/>
      <c r="F35" s="297"/>
      <c r="G35" s="297"/>
      <c r="H35" s="297"/>
      <c r="I35" s="300"/>
      <c r="J35" s="300"/>
      <c r="K35" s="300"/>
      <c r="L35" s="300"/>
      <c r="M35" s="121"/>
      <c r="N35" s="121"/>
      <c r="O35" s="121"/>
      <c r="P35" s="121"/>
    </row>
    <row r="36" spans="1:16" ht="18" customHeight="1" x14ac:dyDescent="0.2">
      <c r="A36" s="121"/>
      <c r="B36" s="121"/>
      <c r="C36" s="121"/>
      <c r="D36" s="297"/>
      <c r="E36" s="297"/>
      <c r="F36" s="297"/>
      <c r="G36" s="297"/>
      <c r="H36" s="297"/>
      <c r="I36" s="299"/>
      <c r="J36" s="300"/>
      <c r="K36" s="300"/>
      <c r="L36" s="300"/>
      <c r="M36" s="121"/>
      <c r="N36" s="121"/>
      <c r="O36" s="121"/>
      <c r="P36" s="121"/>
    </row>
    <row r="37" spans="1:16" ht="18" customHeight="1" x14ac:dyDescent="0.2">
      <c r="A37" s="121"/>
      <c r="B37" s="121"/>
      <c r="C37" s="121"/>
      <c r="D37" s="297"/>
      <c r="E37" s="297"/>
      <c r="F37" s="297"/>
      <c r="G37" s="297"/>
      <c r="H37" s="297"/>
      <c r="I37" s="298"/>
      <c r="J37" s="298"/>
      <c r="K37" s="298"/>
      <c r="L37" s="298"/>
      <c r="M37" s="121"/>
      <c r="N37" s="121"/>
      <c r="O37" s="121"/>
      <c r="P37" s="121"/>
    </row>
    <row r="38" spans="1:16" ht="18" customHeight="1" x14ac:dyDescent="0.2">
      <c r="A38" s="121"/>
      <c r="B38" s="121"/>
      <c r="C38" s="121"/>
      <c r="D38" s="297"/>
      <c r="E38" s="297"/>
      <c r="F38" s="297"/>
      <c r="G38" s="297"/>
      <c r="H38" s="297"/>
      <c r="I38" s="299"/>
      <c r="J38" s="300"/>
      <c r="K38" s="300"/>
      <c r="L38" s="300"/>
      <c r="M38" s="121"/>
      <c r="N38" s="121"/>
      <c r="O38" s="121"/>
      <c r="P38" s="121"/>
    </row>
    <row r="39" spans="1:16" ht="18" customHeight="1" x14ac:dyDescent="0.2">
      <c r="A39" s="121"/>
      <c r="B39" s="121"/>
      <c r="C39" s="121"/>
      <c r="D39" s="121"/>
      <c r="E39" s="121"/>
      <c r="F39" s="121"/>
      <c r="G39" s="121"/>
      <c r="H39" s="121"/>
      <c r="I39" s="121"/>
      <c r="J39" s="292"/>
      <c r="K39" s="292"/>
      <c r="L39" s="292"/>
      <c r="M39" s="121"/>
      <c r="N39" s="121"/>
      <c r="O39" s="121"/>
      <c r="P39" s="121"/>
    </row>
    <row r="40" spans="1:16" ht="18" customHeight="1" x14ac:dyDescent="0.2">
      <c r="A40" s="121"/>
      <c r="B40" s="121"/>
      <c r="C40" s="121"/>
      <c r="D40" s="121"/>
      <c r="E40" s="121"/>
      <c r="F40" s="121"/>
      <c r="G40" s="121"/>
      <c r="H40" s="121"/>
      <c r="I40" s="121"/>
      <c r="J40" s="121"/>
      <c r="K40" s="121"/>
      <c r="L40" s="121"/>
      <c r="M40" s="121"/>
      <c r="N40" s="121"/>
      <c r="O40" s="121"/>
      <c r="P40" s="121"/>
    </row>
    <row r="41" spans="1:16" ht="18" customHeight="1" x14ac:dyDescent="0.2">
      <c r="A41" s="121"/>
      <c r="B41" s="121"/>
      <c r="C41" s="121"/>
      <c r="D41" s="121"/>
      <c r="E41" s="121"/>
      <c r="F41" s="121"/>
      <c r="G41" s="121"/>
      <c r="H41" s="121"/>
      <c r="I41" s="121"/>
      <c r="J41" s="121"/>
      <c r="K41" s="121"/>
      <c r="L41" s="121"/>
      <c r="M41" s="121"/>
      <c r="N41" s="121"/>
      <c r="O41" s="121"/>
      <c r="P41" s="121"/>
    </row>
    <row r="42" spans="1:16" ht="18" customHeight="1" x14ac:dyDescent="0.2">
      <c r="A42" s="121"/>
      <c r="B42" s="121"/>
      <c r="C42" s="121"/>
      <c r="D42" s="121"/>
      <c r="E42" s="121"/>
      <c r="F42" s="121"/>
      <c r="G42" s="121"/>
      <c r="H42" s="121"/>
      <c r="I42" s="121"/>
      <c r="J42" s="121"/>
      <c r="K42" s="121"/>
      <c r="L42" s="121"/>
      <c r="M42" s="121"/>
      <c r="N42" s="121"/>
      <c r="O42" s="121"/>
      <c r="P42" s="121"/>
    </row>
    <row r="43" spans="1:16" ht="18" customHeight="1" x14ac:dyDescent="0.2">
      <c r="A43" s="121"/>
      <c r="B43" s="121"/>
      <c r="C43" s="121"/>
      <c r="D43" s="121"/>
      <c r="E43" s="121"/>
      <c r="F43" s="121"/>
      <c r="G43" s="121"/>
      <c r="H43" s="121"/>
      <c r="I43" s="121"/>
      <c r="J43" s="121"/>
      <c r="K43" s="121"/>
      <c r="L43" s="121"/>
      <c r="M43" s="121"/>
      <c r="N43" s="121"/>
      <c r="O43" s="121"/>
      <c r="P43" s="121"/>
    </row>
    <row r="44" spans="1:16" ht="18" customHeight="1" x14ac:dyDescent="0.2">
      <c r="A44" s="121"/>
      <c r="B44" s="121"/>
      <c r="C44" s="121"/>
      <c r="D44" s="121"/>
      <c r="E44" s="121"/>
      <c r="F44" s="121"/>
      <c r="G44" s="121"/>
      <c r="H44" s="121"/>
      <c r="I44" s="121"/>
      <c r="J44" s="121"/>
      <c r="K44" s="121"/>
      <c r="L44" s="121"/>
      <c r="M44" s="121"/>
      <c r="N44" s="121"/>
      <c r="O44" s="121"/>
      <c r="P44" s="121"/>
    </row>
  </sheetData>
  <sheetProtection selectLockedCells="1" autoFilter="0"/>
  <mergeCells count="31">
    <mergeCell ref="A7:AC7"/>
    <mergeCell ref="D36:H36"/>
    <mergeCell ref="I36:L36"/>
    <mergeCell ref="D22:H22"/>
    <mergeCell ref="I22:L22"/>
    <mergeCell ref="D23:H23"/>
    <mergeCell ref="I23:L23"/>
    <mergeCell ref="D24:H24"/>
    <mergeCell ref="I24:L24"/>
    <mergeCell ref="D25:H25"/>
    <mergeCell ref="I25:L25"/>
    <mergeCell ref="D35:H35"/>
    <mergeCell ref="I35:L35"/>
    <mergeCell ref="A12:P12"/>
    <mergeCell ref="J39:L39"/>
    <mergeCell ref="A9:AC9"/>
    <mergeCell ref="A11:X11"/>
    <mergeCell ref="Q12:X12"/>
    <mergeCell ref="Y11:AC11"/>
    <mergeCell ref="Y12:AC12"/>
    <mergeCell ref="D37:H37"/>
    <mergeCell ref="I37:L37"/>
    <mergeCell ref="D38:H38"/>
    <mergeCell ref="I38:L38"/>
    <mergeCell ref="A5:N5"/>
    <mergeCell ref="O5:AC5"/>
    <mergeCell ref="A2:N2"/>
    <mergeCell ref="O2:U2"/>
    <mergeCell ref="AE2:AR2"/>
    <mergeCell ref="A4:N4"/>
    <mergeCell ref="O4:AC4"/>
  </mergeCells>
  <phoneticPr fontId="1" type="noConversion"/>
  <pageMargins left="0.78740157480314965" right="0.78740157480314965" top="0.39370078740157483" bottom="0.39370078740157483" header="0.51181102362204722" footer="0.51181102362204722"/>
  <pageSetup paperSize="9" scale="89" orientation="portrait" r:id="rId1"/>
  <headerFooter>
    <oddFooter>&amp;C&amp;8                                                &amp;R&amp;10Seite &amp;P von &amp;N/Stand: 09.11.2023</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7</vt:i4>
      </vt:variant>
    </vt:vector>
  </HeadingPairs>
  <TitlesOfParts>
    <vt:vector size="13" baseType="lpstr">
      <vt:lpstr>Gesamtübersicht</vt:lpstr>
      <vt:lpstr>Finanzierungsplan</vt:lpstr>
      <vt:lpstr>Einzelkalk. Projektpersonal</vt:lpstr>
      <vt:lpstr>Ausgaben Projektpersonal</vt:lpstr>
      <vt:lpstr>Direkte Ausgaben</vt:lpstr>
      <vt:lpstr>Indirekte Ausgaben</vt:lpstr>
      <vt:lpstr>'Ausgaben Projektpersonal'!Druckbereich</vt:lpstr>
      <vt:lpstr>'Direkte Ausgaben'!Druckbereich</vt:lpstr>
      <vt:lpstr>'Einzelkalk. Projektpersonal'!Druckbereich</vt:lpstr>
      <vt:lpstr>Finanzierungsplan!Druckbereich</vt:lpstr>
      <vt:lpstr>'Indirekte Ausgaben'!Druckbereich</vt:lpstr>
      <vt:lpstr>'Ausgaben Projektpersonal'!Drucktitel</vt:lpstr>
      <vt:lpstr>Prozent</vt:lpstr>
    </vt:vector>
  </TitlesOfParts>
  <Company>Autor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Autor</dc:creator>
  <cp:lastModifiedBy>Klein, Tamara</cp:lastModifiedBy>
  <cp:lastPrinted>2025-10-24T06:29:39Z</cp:lastPrinted>
  <dcterms:created xsi:type="dcterms:W3CDTF">2008-01-22T08:23:43Z</dcterms:created>
  <dcterms:modified xsi:type="dcterms:W3CDTF">2026-05-06T14:17:19Z</dcterms:modified>
</cp:coreProperties>
</file>