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Produkte\1_lebend\CLLD LAG-Management\8.3_Auszahlung\"/>
    </mc:Choice>
  </mc:AlternateContent>
  <workbookProtection workbookAlgorithmName="SHA-512" workbookHashValue="GnTZUmC9LjGMY3YFstMCnjoL/ASFYkf5Wz88AjSp0MbeoBCT8olWgnfjtRXb8QeUqRemq8IzOm9rBhEdjbdFug==" workbookSaltValue="J7wLadY+PKlV1tkx511BPQ==" workbookSpinCount="100000" lockStructure="1"/>
  <bookViews>
    <workbookView xWindow="0" yWindow="0" windowWidth="28800" windowHeight="12300" activeTab="1"/>
  </bookViews>
  <sheets>
    <sheet name="Gesamtübersicht" sheetId="16" r:id="rId1"/>
    <sheet name="Ausgaben" sheetId="15" r:id="rId2"/>
    <sheet name="Personalausgabenpauschale " sheetId="18" r:id="rId3"/>
    <sheet name="Einnahmen" sheetId="17" state="hidden" r:id="rId4"/>
    <sheet name="Grundlagen VKO" sheetId="19" state="hidden" r:id="rId5"/>
    <sheet name="Auswahl" sheetId="14" state="hidden" r:id="rId6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206735</definedName>
    <definedName name="_IDVTrackerID155_" hidden="1">312298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15</definedName>
    <definedName name="_xlnm.Print_Area" localSheetId="1">Ausgaben!$A$1:$M$37</definedName>
    <definedName name="_xlnm.Print_Area" localSheetId="3">Einnahmen!$A$1:$J$24</definedName>
    <definedName name="_xlnm.Print_Area" localSheetId="0">Gesamtübersicht!$A$1:$E$28</definedName>
    <definedName name="_xlnm.Print_Area" localSheetId="2">'Personalausgabenpauschale '!$A$1:$N$34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18" i="18" l="1"/>
  <c r="J18" i="18"/>
  <c r="K18" i="18"/>
  <c r="L18" i="18" s="1"/>
  <c r="M18" i="18" s="1"/>
  <c r="A19" i="18"/>
  <c r="J19" i="18"/>
  <c r="K19" i="18"/>
  <c r="L19" i="18"/>
  <c r="M19" i="18" s="1"/>
  <c r="A20" i="18"/>
  <c r="J20" i="18"/>
  <c r="K20" i="18"/>
  <c r="L20" i="18"/>
  <c r="M20" i="18"/>
  <c r="K23" i="18" l="1"/>
  <c r="K24" i="18"/>
  <c r="K25" i="18"/>
  <c r="K26" i="18"/>
  <c r="K27" i="18"/>
  <c r="K28" i="18"/>
  <c r="K29" i="18"/>
  <c r="J13" i="18"/>
  <c r="K13" i="18" s="1"/>
  <c r="J14" i="18"/>
  <c r="K14" i="18" s="1"/>
  <c r="J15" i="18"/>
  <c r="K15" i="18" s="1"/>
  <c r="J16" i="18"/>
  <c r="K16" i="18" s="1"/>
  <c r="J17" i="18"/>
  <c r="K17" i="18" s="1"/>
  <c r="J21" i="18"/>
  <c r="K21" i="18" s="1"/>
  <c r="J22" i="18"/>
  <c r="K22" i="18" s="1"/>
  <c r="J23" i="18"/>
  <c r="J24" i="18"/>
  <c r="J25" i="18"/>
  <c r="J26" i="18"/>
  <c r="J27" i="18"/>
  <c r="J28" i="18"/>
  <c r="J29" i="18"/>
  <c r="J12" i="18"/>
  <c r="K12" i="18" s="1"/>
  <c r="B22" i="16" l="1"/>
  <c r="B26" i="16" s="1"/>
  <c r="G18" i="16" s="1"/>
  <c r="J37" i="18"/>
  <c r="B27" i="16" l="1"/>
  <c r="A21" i="18"/>
  <c r="A22" i="18"/>
  <c r="A23" i="18"/>
  <c r="A24" i="18"/>
  <c r="A25" i="18"/>
  <c r="A26" i="18"/>
  <c r="A27" i="18"/>
  <c r="A28" i="18"/>
  <c r="A29" i="18"/>
  <c r="A12" i="18"/>
  <c r="A13" i="18"/>
  <c r="A14" i="18"/>
  <c r="A15" i="18"/>
  <c r="A16" i="18"/>
  <c r="A17" i="18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13" i="15"/>
  <c r="A3" i="15" l="1"/>
  <c r="A3" i="18"/>
  <c r="F8" i="18" l="1"/>
  <c r="F7" i="18"/>
  <c r="F6" i="18"/>
  <c r="B28" i="16" l="1"/>
  <c r="A6" i="17" l="1"/>
  <c r="D6" i="17"/>
  <c r="A7" i="17"/>
  <c r="D7" i="17"/>
  <c r="A8" i="17"/>
  <c r="D8" i="17"/>
  <c r="H34" i="15" l="1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C19" i="16" s="1"/>
  <c r="L15" i="15"/>
  <c r="C23" i="16" s="1"/>
  <c r="L14" i="15"/>
  <c r="C25" i="16" s="1"/>
  <c r="L13" i="15"/>
  <c r="C24" i="16" s="1"/>
  <c r="L34" i="15" l="1"/>
  <c r="I14" i="17" l="1"/>
  <c r="I15" i="17"/>
  <c r="I16" i="17"/>
  <c r="I17" i="17"/>
  <c r="I18" i="17"/>
  <c r="I19" i="17"/>
  <c r="I20" i="17"/>
  <c r="I21" i="17"/>
  <c r="I22" i="17"/>
  <c r="I13" i="17"/>
  <c r="I12" i="17"/>
  <c r="I23" i="17" l="1"/>
  <c r="E8" i="15" l="1"/>
  <c r="E7" i="15"/>
  <c r="E6" i="15"/>
  <c r="L15" i="18" l="1"/>
  <c r="M15" i="18" s="1"/>
  <c r="L12" i="18"/>
  <c r="M12" i="18" s="1"/>
  <c r="L28" i="18"/>
  <c r="M28" i="18" s="1"/>
  <c r="L29" i="18"/>
  <c r="M29" i="18" s="1"/>
  <c r="L13" i="18"/>
  <c r="M13" i="18" s="1"/>
  <c r="L16" i="18"/>
  <c r="M16" i="18" s="1"/>
  <c r="L14" i="18"/>
  <c r="M14" i="18" s="1"/>
  <c r="L23" i="18"/>
  <c r="M23" i="18" s="1"/>
  <c r="L24" i="18"/>
  <c r="M24" i="18" s="1"/>
  <c r="L21" i="18"/>
  <c r="M21" i="18" s="1"/>
  <c r="L22" i="18"/>
  <c r="M22" i="18" s="1"/>
  <c r="L17" i="18"/>
  <c r="M17" i="18" s="1"/>
  <c r="L25" i="18"/>
  <c r="M25" i="18" s="1"/>
  <c r="L26" i="18"/>
  <c r="M26" i="18" s="1"/>
  <c r="L27" i="18"/>
  <c r="M27" i="18" s="1"/>
  <c r="M30" i="18" l="1"/>
  <c r="C21" i="16" s="1"/>
  <c r="L30" i="18"/>
  <c r="C22" i="16" l="1"/>
  <c r="C26" i="16" s="1"/>
  <c r="C27" i="16" l="1"/>
  <c r="C28" i="16" s="1"/>
</calcChain>
</file>

<file path=xl/sharedStrings.xml><?xml version="1.0" encoding="utf-8"?>
<sst xmlns="http://schemas.openxmlformats.org/spreadsheetml/2006/main" count="224" uniqueCount="147">
  <si>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</si>
  <si>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</si>
  <si>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</si>
  <si>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</si>
  <si>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</si>
  <si>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</si>
  <si>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</si>
  <si>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</si>
  <si>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</si>
  <si>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</si>
  <si>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</si>
  <si>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</si>
  <si>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</si>
  <si>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</si>
  <si>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</si>
  <si>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</si>
  <si>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</si>
  <si>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</si>
  <si>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</si>
  <si>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</si>
  <si>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</si>
  <si>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</si>
  <si>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</si>
  <si>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</si>
  <si>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</si>
  <si>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</si>
  <si>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</si>
  <si>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</si>
  <si>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</si>
  <si>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</si>
  <si>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</si>
  <si>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</si>
  <si>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</si>
  <si>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</si>
  <si>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</si>
  <si>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</si>
  <si>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</si>
  <si>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</si>
  <si>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</si>
  <si>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</si>
  <si>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</si>
  <si>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t>ergibt Zuwendung/ Zuweisung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</si>
  <si>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</si>
  <si>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</si>
  <si>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</si>
  <si>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</si>
  <si>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</si>
  <si>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</si>
  <si>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</si>
  <si>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</si>
  <si>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</si>
  <si>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</si>
  <si>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</si>
  <si>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</si>
  <si>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</si>
  <si>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f</t>
  </si>
  <si>
    <t>Pauschal mit Urlaubsabgeltung</t>
  </si>
  <si>
    <t>Welche Pauschalwerte möchten Sie abrechnen?</t>
  </si>
  <si>
    <t>Vorgangsnummer laut Zuwendungsbescheid/ Zuweisungsschreiben</t>
  </si>
  <si>
    <t>Art der Kosten</t>
  </si>
  <si>
    <t>Rechnungssteller</t>
  </si>
  <si>
    <t>Rechnungs-datum</t>
  </si>
  <si>
    <t>Rechnungsnummer des Lieferanten</t>
  </si>
  <si>
    <t>Skonti, Boni u.ä.**</t>
  </si>
  <si>
    <t>förderfähige Ausgaben</t>
  </si>
  <si>
    <t>in %</t>
  </si>
  <si>
    <t>Summen</t>
  </si>
  <si>
    <t>* Hinweis: Nicht dem Vorhaben zugehörige und nicht förderfähige Rechnungspositionen sind vom Rechnungsbetrag netto abzuziehen.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</si>
  <si>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>*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</si>
  <si>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</si>
  <si>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 xml:space="preserve">Art der Kosten </t>
  </si>
  <si>
    <t>Pauschale für indirekte Ausgaben</t>
  </si>
  <si>
    <t>abgerechnete Ausgaben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</si>
  <si>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</si>
  <si>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</si>
  <si>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</si>
  <si>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</si>
  <si>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</si>
  <si>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</si>
  <si>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</si>
  <si>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</si>
  <si>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</si>
  <si>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</si>
  <si>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</si>
  <si>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</si>
  <si>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</si>
  <si>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</si>
  <si>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Stunden auf Monatsbasis</t>
  </si>
  <si>
    <t>Stunden auf Jahresbasis</t>
  </si>
  <si>
    <t>Stunden</t>
  </si>
  <si>
    <t>Monat</t>
  </si>
  <si>
    <t>Spalte53</t>
  </si>
  <si>
    <t>Jahr</t>
  </si>
  <si>
    <t xml:space="preserve">zahlenmäßiger Nachweis - Anlage 4 zum Auszahlungsantrag </t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</si>
  <si>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</si>
  <si>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</si>
  <si>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</si>
  <si>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</si>
  <si>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** Hinweis: Gewährte Rabatte, Skonti, Boni u. ä. sind nicht förderfähig, selbst wenn sie nicht in Anspruch genommen werden (vgl. Zuwendungsbescheid/ Zuweisungsschreiben).</t>
  </si>
  <si>
    <t>Spalte13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</si>
  <si>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Zuwendungsbescheides)</t>
    </r>
  </si>
  <si>
    <t>Hinweis: Bitte reichen Sie spätestens mit dem 1. Auszahlungsantrag den Nachweis (Foto) eines Plakates ein.</t>
  </si>
  <si>
    <t xml:space="preserve">Programm CLLD LAG-Management
zahlenmäßiger Nachweis - Anlage 1 zum Auszahlungsantrag Nr. </t>
  </si>
  <si>
    <t>Ausgaben für das Betreiben einer LAG</t>
  </si>
  <si>
    <t>Ausgaben für die Sensibilisierung</t>
  </si>
  <si>
    <t>EFRE-Mittel</t>
  </si>
  <si>
    <t>Landesmittel</t>
  </si>
  <si>
    <r>
      <t xml:space="preserve">abgerechnete Ausgaben nach Pauschalwerte ohne Bezug auf Std. gem. AV
</t>
    </r>
    <r>
      <rPr>
        <b/>
        <sz val="8"/>
        <color rgb="FFFF0000"/>
        <rFont val="Arial"/>
        <family val="2"/>
      </rPr>
      <t>später ausblenden….!!!!</t>
    </r>
  </si>
  <si>
    <t>Eintragungen</t>
  </si>
  <si>
    <t>Steuerberatung</t>
  </si>
  <si>
    <t>Versicherungen</t>
  </si>
  <si>
    <t>Sitzungen der LAG</t>
  </si>
  <si>
    <t>Öffentlichkeitsarbeit</t>
  </si>
  <si>
    <t>regionaler/ überregionaler Austausch</t>
  </si>
  <si>
    <t>Reisekosten</t>
  </si>
  <si>
    <t>Fortbildungskosten</t>
  </si>
  <si>
    <t>Mitgliedsbeiträge in Netzwerken</t>
  </si>
  <si>
    <t xml:space="preserve">genaue Bezeichnung der getätigten Ausgaben
</t>
  </si>
  <si>
    <t>Hinweis: Bitte geben Sie hier ausschließlich die Zahlen ohne Trennung an. Das Format wird automatisch dargestellt.</t>
  </si>
  <si>
    <t>Spalte32</t>
  </si>
  <si>
    <t xml:space="preserve">Art der Anstellung </t>
  </si>
  <si>
    <t>Art der Anstellung</t>
  </si>
  <si>
    <t>qualifizierter Manager</t>
  </si>
  <si>
    <t>Verwaltungsassistenz/ technische Mitarbeiter/in</t>
  </si>
  <si>
    <t>Ausgaben für Management</t>
  </si>
  <si>
    <t>Fort- und Weiterbildung</t>
  </si>
  <si>
    <t xml:space="preserve">Gremienveranstaltungen </t>
  </si>
  <si>
    <t>Fahrtkosten</t>
  </si>
  <si>
    <t>Entgelte für Fremdleistungen</t>
  </si>
  <si>
    <t xml:space="preserve">Bedingung </t>
  </si>
  <si>
    <t>Managementausgaben bei Dienstleistungen Dritter</t>
  </si>
  <si>
    <t xml:space="preserve">Managementausgaben </t>
  </si>
  <si>
    <t xml:space="preserve">Personalausgabenpauschale </t>
  </si>
  <si>
    <t xml:space="preserve">Indirekte Kosten </t>
  </si>
  <si>
    <t xml:space="preserve">Übrige direkte Kosten </t>
  </si>
  <si>
    <t>Ausgaben für Management bei Dienstleistungen Dritter</t>
  </si>
  <si>
    <t>Qualitäts-stufe **</t>
  </si>
  <si>
    <t>Pauschalwert *</t>
  </si>
  <si>
    <t>* Hinweis: Gemäß Nr. 5.5.3 a) der Richtlinie finden für die Bemessung der Personalausgaben lediglich Pauschalen ohne Urlaubsabgeltung Anwendung.</t>
  </si>
  <si>
    <t>Ausgaben für das Betreiben einer LAG bei abweichendem ZE für Management und Sensibilisierung</t>
  </si>
  <si>
    <t>Ausgaben 1. Halbjahr</t>
  </si>
  <si>
    <t>Ausgaben 2. Halbjahr</t>
  </si>
  <si>
    <t>=WENN($C13='Auswahl'!$E$3;'Auswahl'!$E$4:$E$7;WENN($C13='Auswahl'!$E$8; 'Auswahl'!$E$9:$E$13;WENN($C13='Auswahl'!$E$15;'Auswahl'!$E$16:$E$18;WENN($C13='Auswahl'!$E$23;'Auswahl'!$E$24:$E$25)))</t>
  </si>
  <si>
    <t>Abrechnungszeitraum 
MM/JJJJ***</t>
  </si>
  <si>
    <t>** Hinweis: 
• Für die zuwendungsfähigen Stellen der Manager sind die Qualitätsstufen b und c maßgeblich.
• Für die zuwendungsfähigen Stellen der Verwaltungsassistenz sind die Qualitätsstufen d und e maßgeblich.
*** Bei monatlicher Abrechnung ist jeder abgerechnete Monat zu erfassen.</t>
  </si>
  <si>
    <t>vereinbarte wöchentliche Stundenanzahl gem. Arbeitsvertrag</t>
  </si>
  <si>
    <t>ggf. Vertragsnummer/
lfd. Nr. Vergabeübersicht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</si>
</sst>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b/>
      <u/>
      <sz val="8"/>
      <color theme="1"/>
      <name val="Arial"/>
      <family val="2"/>
    </font>
    <font>
      <sz val="9"/>
      <color rgb="FF00B050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1F497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164" fontId="4" fillId="0" borderId="0" xfId="0" applyNumberFormat="1" applyFont="1" applyProtection="1"/>
    <xf numFmtId="0" fontId="14" fillId="0" borderId="0" xfId="0" applyFont="1" applyAlignment="1" applyProtection="1">
      <alignment wrapText="1"/>
    </xf>
    <xf numFmtId="0" fontId="4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0" fillId="3" borderId="0" xfId="0" applyFill="1"/>
    <xf numFmtId="0" fontId="13" fillId="3" borderId="0" xfId="0" applyFont="1" applyFill="1" applyProtection="1"/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13" fillId="3" borderId="0" xfId="0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vertical="top"/>
    </xf>
    <xf numFmtId="0" fontId="14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11" fillId="3" borderId="0" xfId="0" applyNumberFormat="1" applyFont="1" applyFill="1" applyBorder="1" applyAlignment="1" applyProtection="1">
      <alignment horizontal="center" vertical="top"/>
    </xf>
    <xf numFmtId="0" fontId="11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8" fillId="0" borderId="0" xfId="0" applyFont="1" applyBorder="1" applyAlignment="1" applyProtection="1">
      <alignment horizontal="right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/>
    <xf numFmtId="14" fontId="11" fillId="3" borderId="0" xfId="0" applyNumberFormat="1" applyFont="1" applyFill="1" applyBorder="1" applyAlignment="1" applyProtection="1"/>
    <xf numFmtId="14" fontId="11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4" fontId="15" fillId="3" borderId="0" xfId="0" applyNumberFormat="1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4" fontId="18" fillId="3" borderId="1" xfId="0" applyNumberFormat="1" applyFont="1" applyFill="1" applyBorder="1" applyAlignment="1" applyProtection="1">
      <alignment horizontal="right"/>
    </xf>
    <xf numFmtId="0" fontId="15" fillId="3" borderId="1" xfId="0" applyFont="1" applyFill="1" applyBorder="1" applyAlignment="1" applyProtection="1">
      <alignment horizontal="left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Protection="1"/>
    <xf numFmtId="0" fontId="15" fillId="0" borderId="1" xfId="0" applyFont="1" applyFill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>
      <alignment vertical="center" wrapText="1"/>
    </xf>
    <xf numFmtId="4" fontId="18" fillId="4" borderId="1" xfId="0" applyNumberFormat="1" applyFont="1" applyFill="1" applyBorder="1" applyAlignment="1" applyProtection="1">
      <alignment horizontal="right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wrapText="1"/>
    </xf>
    <xf numFmtId="0" fontId="20" fillId="3" borderId="0" xfId="0" applyFont="1" applyFill="1" applyBorder="1" applyAlignment="1" applyProtection="1">
      <alignment wrapText="1"/>
    </xf>
    <xf numFmtId="0" fontId="14" fillId="4" borderId="1" xfId="2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9" fontId="10" fillId="3" borderId="1" xfId="7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/>
    </xf>
    <xf numFmtId="4" fontId="10" fillId="0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 indent="7"/>
    </xf>
    <xf numFmtId="0" fontId="20" fillId="3" borderId="0" xfId="0" applyFont="1" applyFill="1" applyBorder="1" applyAlignment="1" applyProtection="1">
      <alignment vertical="top" wrapText="1"/>
      <protection hidden="1"/>
    </xf>
    <xf numFmtId="0" fontId="0" fillId="0" borderId="0" xfId="6" applyNumberFormat="1" applyFont="1" applyAlignment="1"/>
    <xf numFmtId="0" fontId="15" fillId="3" borderId="1" xfId="0" applyFont="1" applyFill="1" applyBorder="1" applyAlignment="1" applyProtection="1">
      <alignment horizontal="left" vertical="center" wrapText="1" indent="8"/>
    </xf>
    <xf numFmtId="0" fontId="0" fillId="0" borderId="0" xfId="0" applyAlignment="1">
      <alignment vertical="center"/>
    </xf>
    <xf numFmtId="0" fontId="13" fillId="3" borderId="1" xfId="0" applyFont="1" applyFill="1" applyBorder="1" applyAlignment="1" applyProtection="1">
      <alignment horizontal="left" vertical="top" wrapText="1"/>
      <protection locked="0" hidden="1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13" fillId="3" borderId="0" xfId="0" applyFont="1" applyFill="1" applyBorder="1" applyAlignment="1" applyProtection="1">
      <alignment wrapText="1"/>
    </xf>
    <xf numFmtId="0" fontId="4" fillId="0" borderId="0" xfId="0" applyFont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28" fillId="2" borderId="11" xfId="0" applyFont="1" applyFill="1" applyBorder="1" applyAlignment="1" applyProtection="1">
      <alignment horizontal="left" vertical="center" wrapText="1"/>
      <protection hidden="1"/>
    </xf>
    <xf numFmtId="0" fontId="28" fillId="2" borderId="12" xfId="0" applyFont="1" applyFill="1" applyBorder="1" applyAlignment="1" applyProtection="1">
      <alignment horizontal="left" vertical="center" wrapText="1"/>
      <protection hidden="1"/>
    </xf>
    <xf numFmtId="0" fontId="28" fillId="2" borderId="12" xfId="0" applyFont="1" applyFill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Protection="1">
      <protection hidden="1"/>
    </xf>
    <xf numFmtId="0" fontId="5" fillId="0" borderId="0" xfId="0" applyFont="1" applyProtection="1">
      <protection hidden="1"/>
    </xf>
    <xf numFmtId="1" fontId="13" fillId="4" borderId="14" xfId="0" applyNumberFormat="1" applyFont="1" applyFill="1" applyBorder="1" applyProtection="1">
      <protection hidden="1"/>
    </xf>
    <xf numFmtId="0" fontId="13" fillId="4" borderId="1" xfId="0" applyFont="1" applyFill="1" applyBorder="1" applyProtection="1"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9" fontId="13" fillId="4" borderId="1" xfId="7" applyFont="1" applyFill="1" applyBorder="1" applyAlignment="1" applyProtection="1">
      <alignment vertical="center" wrapText="1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wrapText="1"/>
      <protection hidden="1"/>
    </xf>
    <xf numFmtId="4" fontId="13" fillId="0" borderId="1" xfId="6" applyNumberFormat="1" applyFont="1" applyBorder="1" applyAlignment="1" applyProtection="1">
      <alignment horizontal="right"/>
      <protection hidden="1"/>
    </xf>
    <xf numFmtId="0" fontId="13" fillId="0" borderId="10" xfId="0" applyFont="1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11" fillId="2" borderId="3" xfId="0" applyNumberFormat="1" applyFont="1" applyFill="1" applyBorder="1" applyAlignment="1" applyProtection="1">
      <alignment horizontal="right" vertical="center" wrapText="1"/>
      <protection hidden="1"/>
    </xf>
    <xf numFmtId="1" fontId="13" fillId="4" borderId="14" xfId="0" applyNumberFormat="1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Protection="1">
      <protection locked="0" hidden="1"/>
    </xf>
    <xf numFmtId="0" fontId="13" fillId="4" borderId="1" xfId="0" applyFont="1" applyFill="1" applyBorder="1" applyAlignment="1" applyProtection="1">
      <alignment wrapText="1"/>
      <protection locked="0" hidden="1"/>
    </xf>
    <xf numFmtId="166" fontId="13" fillId="4" borderId="1" xfId="0" applyNumberFormat="1" applyFont="1" applyFill="1" applyBorder="1" applyAlignment="1" applyProtection="1">
      <alignment horizontal="center"/>
      <protection locked="0" hidden="1"/>
    </xf>
    <xf numFmtId="10" fontId="18" fillId="4" borderId="1" xfId="7" applyNumberFormat="1" applyFont="1" applyFill="1" applyBorder="1" applyAlignment="1" applyProtection="1">
      <alignment horizontal="right" wrapText="1"/>
      <protection locked="0" hidden="1"/>
    </xf>
    <xf numFmtId="2" fontId="18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0" applyNumberFormat="1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Alignment="1" applyProtection="1">
      <alignment horizontal="center"/>
      <protection locked="0" hidden="1"/>
    </xf>
    <xf numFmtId="4" fontId="13" fillId="3" borderId="1" xfId="6" applyNumberFormat="1" applyFont="1" applyFill="1" applyBorder="1" applyAlignment="1" applyProtection="1">
      <alignment horizontal="right"/>
      <protection locked="0" hidden="1"/>
    </xf>
    <xf numFmtId="4" fontId="18" fillId="3" borderId="1" xfId="6" applyNumberFormat="1" applyFont="1" applyFill="1" applyBorder="1" applyAlignment="1" applyProtection="1">
      <alignment horizontal="right"/>
      <protection locked="0" hidden="1"/>
    </xf>
    <xf numFmtId="0" fontId="13" fillId="3" borderId="10" xfId="0" applyFont="1" applyFill="1" applyBorder="1" applyProtection="1">
      <protection locked="0" hidden="1"/>
    </xf>
    <xf numFmtId="2" fontId="13" fillId="4" borderId="1" xfId="7" applyNumberFormat="1" applyFont="1" applyFill="1" applyBorder="1" applyAlignment="1" applyProtection="1">
      <alignment horizontal="right" wrapText="1"/>
      <protection locked="0" hidden="1"/>
    </xf>
    <xf numFmtId="0" fontId="22" fillId="3" borderId="10" xfId="0" applyFont="1" applyFill="1" applyBorder="1" applyProtection="1">
      <protection locked="0" hidden="1"/>
    </xf>
    <xf numFmtId="9" fontId="18" fillId="4" borderId="1" xfId="7" applyFont="1" applyFill="1" applyBorder="1" applyAlignment="1" applyProtection="1">
      <alignment horizontal="right" wrapText="1"/>
      <protection locked="0" hidden="1"/>
    </xf>
    <xf numFmtId="9" fontId="13" fillId="4" borderId="1" xfId="7" applyFont="1" applyFill="1" applyBorder="1" applyAlignment="1" applyProtection="1">
      <alignment horizontal="right" wrapText="1"/>
      <protection locked="0" hidden="1"/>
    </xf>
    <xf numFmtId="0" fontId="13" fillId="4" borderId="15" xfId="0" applyFont="1" applyFill="1" applyBorder="1" applyProtection="1">
      <protection locked="0" hidden="1"/>
    </xf>
    <xf numFmtId="166" fontId="13" fillId="4" borderId="15" xfId="0" applyNumberFormat="1" applyFont="1" applyFill="1" applyBorder="1" applyAlignment="1" applyProtection="1">
      <alignment horizontal="center"/>
      <protection locked="0" hidden="1"/>
    </xf>
    <xf numFmtId="9" fontId="13" fillId="4" borderId="15" xfId="7" applyFont="1" applyFill="1" applyBorder="1" applyAlignment="1" applyProtection="1">
      <alignment horizontal="right" wrapText="1"/>
      <protection locked="0" hidden="1"/>
    </xf>
    <xf numFmtId="2" fontId="13" fillId="4" borderId="15" xfId="7" applyNumberFormat="1" applyFont="1" applyFill="1" applyBorder="1" applyAlignment="1" applyProtection="1">
      <alignment horizontal="right" wrapText="1"/>
      <protection locked="0" hidden="1"/>
    </xf>
    <xf numFmtId="4" fontId="13" fillId="3" borderId="15" xfId="6" applyNumberFormat="1" applyFont="1" applyFill="1" applyBorder="1" applyAlignment="1" applyProtection="1">
      <alignment horizontal="right"/>
      <protection locked="0" hidden="1"/>
    </xf>
    <xf numFmtId="0" fontId="13" fillId="3" borderId="16" xfId="0" applyFont="1" applyFill="1" applyBorder="1" applyProtection="1">
      <protection locked="0" hidden="1"/>
    </xf>
    <xf numFmtId="0" fontId="24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Protection="1">
      <protection hidden="1"/>
    </xf>
    <xf numFmtId="0" fontId="13" fillId="4" borderId="18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vertical="center" wrapText="1"/>
      <protection hidden="1"/>
    </xf>
    <xf numFmtId="0" fontId="13" fillId="4" borderId="3" xfId="0" applyNumberFormat="1" applyFont="1" applyFill="1" applyBorder="1" applyAlignment="1" applyProtection="1">
      <alignment vertical="center" wrapText="1"/>
      <protection hidden="1"/>
    </xf>
    <xf numFmtId="14" fontId="13" fillId="4" borderId="3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horizontal="right" vertical="center" wrapText="1"/>
      <protection hidden="1"/>
    </xf>
    <xf numFmtId="4" fontId="13" fillId="4" borderId="3" xfId="0" applyNumberFormat="1" applyFont="1" applyFill="1" applyBorder="1" applyAlignment="1" applyProtection="1">
      <alignment vertical="center" wrapText="1"/>
      <protection hidden="1"/>
    </xf>
    <xf numFmtId="10" fontId="13" fillId="4" borderId="3" xfId="0" applyNumberFormat="1" applyFont="1" applyFill="1" applyBorder="1" applyAlignment="1" applyProtection="1">
      <alignment vertical="center" wrapText="1"/>
      <protection hidden="1"/>
    </xf>
    <xf numFmtId="4" fontId="13" fillId="3" borderId="3" xfId="0" applyNumberFormat="1" applyFont="1" applyFill="1" applyBorder="1" applyAlignment="1" applyProtection="1">
      <alignment vertical="center" wrapText="1"/>
      <protection hidden="1"/>
    </xf>
    <xf numFmtId="0" fontId="13" fillId="3" borderId="17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righ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4" borderId="1" xfId="0" applyNumberFormat="1" applyFont="1" applyFill="1" applyBorder="1" applyAlignment="1" applyProtection="1">
      <alignment vertical="center" wrapText="1"/>
      <protection locked="0" hidden="1"/>
    </xf>
    <xf numFmtId="0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vertical="center" wrapText="1"/>
      <protection locked="0" hidden="1"/>
    </xf>
    <xf numFmtId="49" fontId="13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4" borderId="1" xfId="0" applyNumberFormat="1" applyFont="1" applyFill="1" applyBorder="1" applyAlignment="1" applyProtection="1">
      <alignment vertical="center" wrapText="1"/>
      <protection locked="0" hidden="1"/>
    </xf>
    <xf numFmtId="10" fontId="13" fillId="4" borderId="1" xfId="0" applyNumberFormat="1" applyFont="1" applyFill="1" applyBorder="1" applyAlignment="1" applyProtection="1">
      <alignment vertical="center" wrapText="1"/>
      <protection locked="0" hidden="1"/>
    </xf>
    <xf numFmtId="4" fontId="13" fillId="3" borderId="1" xfId="0" applyNumberFormat="1" applyFont="1" applyFill="1" applyBorder="1" applyAlignment="1" applyProtection="1">
      <alignment vertical="center" wrapText="1"/>
      <protection locked="0" hidden="1"/>
    </xf>
    <xf numFmtId="0" fontId="13" fillId="3" borderId="6" xfId="0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9" fontId="13" fillId="4" borderId="2" xfId="0" applyNumberFormat="1" applyFont="1" applyFill="1" applyBorder="1" applyAlignment="1" applyProtection="1">
      <alignment vertical="center" wrapText="1"/>
      <protection locked="0" hidden="1"/>
    </xf>
    <xf numFmtId="0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vertical="center" wrapText="1"/>
      <protection locked="0" hidden="1"/>
    </xf>
    <xf numFmtId="4" fontId="13" fillId="4" borderId="2" xfId="0" applyNumberFormat="1" applyFont="1" applyFill="1" applyBorder="1" applyAlignment="1" applyProtection="1">
      <alignment vertical="center" wrapText="1"/>
      <protection locked="0" hidden="1"/>
    </xf>
    <xf numFmtId="10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2" xfId="0" applyNumberFormat="1" applyFont="1" applyFill="1" applyBorder="1" applyAlignment="1" applyProtection="1">
      <alignment vertical="center" wrapText="1"/>
      <protection locked="0" hidden="1"/>
    </xf>
    <xf numFmtId="0" fontId="13" fillId="3" borderId="19" xfId="0" applyFont="1" applyFill="1" applyBorder="1" applyAlignment="1" applyProtection="1">
      <alignment vertical="center" wrapText="1"/>
      <protection locked="0" hidden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9" xfId="0" applyFont="1" applyFill="1" applyBorder="1" applyAlignment="1" applyProtection="1">
      <alignment horizontal="left" wrapText="1"/>
    </xf>
    <xf numFmtId="0" fontId="27" fillId="3" borderId="0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left" wrapText="1"/>
      <protection hidden="1"/>
    </xf>
    <xf numFmtId="0" fontId="11" fillId="2" borderId="7" xfId="0" applyFont="1" applyFill="1" applyBorder="1" applyAlignment="1" applyProtection="1">
      <alignment horizontal="left" wrapText="1"/>
      <protection hidden="1"/>
    </xf>
    <xf numFmtId="0" fontId="11" fillId="2" borderId="8" xfId="0" applyFont="1" applyFill="1" applyBorder="1" applyAlignment="1" applyProtection="1">
      <alignment horizontal="left" wrapText="1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justify" vertical="top" wrapText="1"/>
      <protection hidden="1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1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1" hidden="1"/>
    </dxf>
  </dxfs>
  <tableStyles count="0" defaultTableStyle="TableStyleMedium2" defaultPivotStyle="PivotStyleLight16"/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12:M33" totalsRowShown="0" headerRowDxfId="38" dataDxfId="36" headerRowBorderDxfId="37" tableBorderDxfId="35" totalsRowBorderDxfId="34">
  <autoFilter ref="A12:M33"/>
  <tableColumns count="13">
    <tableColumn id="1" name="Spalte1" dataDxfId="33">
      <calculatedColumnFormula>ROW()-12</calculatedColumnFormula>
    </tableColumn>
    <tableColumn id="2" name="Spalte2" dataDxfId="32"/>
    <tableColumn id="3" name="Spalte3" dataDxfId="31"/>
    <tableColumn id="4" name="Spalte4" dataDxfId="30"/>
    <tableColumn id="5" name="Spalte5" dataDxfId="29"/>
    <tableColumn id="6" name="Spalte6" dataDxfId="28"/>
    <tableColumn id="7" name="Spalte7" dataDxfId="27"/>
    <tableColumn id="8" name="Spalte8" dataDxfId="26"/>
    <tableColumn id="9" name="Spalte9" dataDxfId="25"/>
    <tableColumn id="10" name="Spalte10" dataDxfId="24"/>
    <tableColumn id="11" name="Spalte11" dataDxfId="23"/>
    <tableColumn id="12" name="Spalte12" dataDxfId="22">
      <calculatedColumnFormula>($H13-($H13*$J13))+(($H13-($H13*$J13))*$I13)</calculatedColumnFormula>
    </tableColumn>
    <tableColumn id="13" name="Spalte13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1:O29" totalsRowShown="0" headerRowDxfId="19" dataDxfId="17" headerRowBorderDxfId="18" tableBorderDxfId="16" totalsRowBorderDxfId="15" headerRowCellStyle="Komma" dataCellStyle="Komma">
  <autoFilter ref="A11:O29"/>
  <tableColumns count="15">
    <tableColumn id="1" name="Spalte1" dataDxfId="14">
      <calculatedColumnFormula>ROW()-11</calculatedColumnFormula>
    </tableColumn>
    <tableColumn id="2" name="Spalte2" dataDxfId="13"/>
    <tableColumn id="3" name="Spalte3" dataDxfId="12"/>
    <tableColumn id="16" name="Spalte32" dataDxfId="11"/>
    <tableColumn id="4" name="Spalte4" dataDxfId="10"/>
    <tableColumn id="5" name="Spalte5" dataDxfId="9" dataCellStyle="Prozent"/>
    <tableColumn id="13" name="Spalte52" dataDxfId="8" dataCellStyle="Prozent"/>
    <tableColumn id="14" name="Spalte53" dataDxfId="7" dataCellStyle="Prozent"/>
    <tableColumn id="7" name="Spalte7" dataDxfId="6"/>
    <tableColumn id="8" name="Spalte8" dataDxfId="5">
      <calculatedColumnFormula>IF(ISTEXT(I12),'Grundlagen VKO'!$A$4," ")</calculatedColumnFormula>
    </tableColumn>
    <tableColumn id="9" name="Spalte9" dataDxfId="4" dataCellStyle="Komma">
      <calculatedColumnFormula>IF(ISBLANK($H12),"0,00",IF(J12="Pauschalwerte ohne Urlaubsabgeltung",IF($H12="Monat",VLOOKUP($I12,'Grundlagen VKO'!$A$20:$B$25,2),IF($H12="Jahr",VLOOKUP($I12,'Grundlagen VKO'!$A$28:$B$33,2))),IF($H12="Monat",VLOOKUP($I12,'Grundlagen VKO'!$A$46:$B$51,2),"Auswahl nicht möglich")))</calculatedColumnFormula>
    </tableColumn>
    <tableColumn id="10" name="Spalte10" dataDxfId="3" dataCellStyle="Komma">
      <calculatedColumnFormula>IF(H12="Stunden",#REF!*$K12,$K12)</calculatedColumnFormula>
    </tableColumn>
    <tableColumn id="11" name="Spalte11" dataDxfId="2" dataCellStyle="Komma">
      <calculatedColumnFormula>((($L12/40)*$G12)*$F12)</calculatedColumnFormula>
    </tableColumn>
    <tableColumn id="12" name="Spalte12" dataDxfId="1"/>
    <tableColumn id="15" name="Spalte13" dataDxfId="0" dataCellStyle="K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3"/>
  <sheetViews>
    <sheetView showGridLines="0" zoomScaleNormal="100" workbookViewId="0">
      <selection activeCell="E18" sqref="E18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2" customWidth="1"/>
    <col min="7" max="7" width="53.28515625" style="6" customWidth="1"/>
    <col min="8" max="8" width="13.28515625" style="12" bestFit="1" customWidth="1"/>
    <col min="9" max="9" width="16" style="27" customWidth="1"/>
    <col min="10" max="10" width="36.28515625" style="27" customWidth="1"/>
    <col min="11" max="11" width="29.42578125" style="4" bestFit="1" customWidth="1"/>
    <col min="12" max="12" width="11.42578125" style="4"/>
    <col min="13" max="13" width="47.85546875" style="4" bestFit="1" customWidth="1"/>
  </cols>
  <sheetData>
    <row r="1" spans="1:13" s="12" customFormat="1" x14ac:dyDescent="0.25">
      <c r="G1" s="17"/>
      <c r="I1" s="27"/>
      <c r="J1" s="27"/>
      <c r="K1" s="27"/>
      <c r="L1" s="27"/>
      <c r="M1" s="27"/>
    </row>
    <row r="2" spans="1:13" s="12" customFormat="1" x14ac:dyDescent="0.25">
      <c r="G2" s="17"/>
      <c r="I2" s="27"/>
      <c r="J2" s="27"/>
      <c r="K2" s="27"/>
      <c r="L2" s="27"/>
      <c r="M2" s="27"/>
    </row>
    <row r="3" spans="1:13" ht="57" x14ac:dyDescent="0.25">
      <c r="A3" s="200" t="s">
        <v>102</v>
      </c>
      <c r="B3" s="201"/>
      <c r="C3" s="98"/>
      <c r="D3" s="30" t="s">
        <v>5</v>
      </c>
      <c r="E3" s="70"/>
      <c r="F3" s="16"/>
      <c r="G3" s="73" t="s">
        <v>37</v>
      </c>
      <c r="H3" s="10"/>
      <c r="I3" s="21"/>
      <c r="J3" s="21"/>
      <c r="L3" s="5"/>
    </row>
    <row r="4" spans="1:13" ht="15.75" x14ac:dyDescent="0.25">
      <c r="A4" s="31"/>
      <c r="B4" s="32"/>
      <c r="C4" s="33"/>
      <c r="D4" s="28"/>
      <c r="E4" s="28"/>
      <c r="F4" s="16"/>
      <c r="G4" s="71"/>
      <c r="H4" s="22"/>
      <c r="I4" s="22"/>
      <c r="J4" s="22"/>
      <c r="K4" s="9"/>
    </row>
    <row r="5" spans="1:13" ht="43.5" x14ac:dyDescent="0.25">
      <c r="A5" s="205" t="s">
        <v>39</v>
      </c>
      <c r="B5" s="205"/>
      <c r="C5" s="205"/>
      <c r="D5" s="205"/>
      <c r="E5" s="205"/>
      <c r="F5" s="16"/>
      <c r="G5" s="72" t="s">
        <v>38</v>
      </c>
      <c r="H5" s="23"/>
      <c r="I5" s="24"/>
      <c r="J5" s="24"/>
    </row>
    <row r="6" spans="1:13" x14ac:dyDescent="0.25">
      <c r="A6" s="28"/>
      <c r="B6" s="28"/>
      <c r="C6" s="28"/>
      <c r="D6" s="28"/>
      <c r="E6" s="28"/>
      <c r="F6" s="28"/>
      <c r="G6" s="34"/>
      <c r="H6" s="10"/>
      <c r="I6" s="21"/>
      <c r="J6" s="21"/>
    </row>
    <row r="7" spans="1:13" ht="41.25" customHeight="1" x14ac:dyDescent="0.25">
      <c r="A7" s="35" t="s">
        <v>40</v>
      </c>
      <c r="B7" s="203"/>
      <c r="C7" s="203"/>
      <c r="D7" s="203"/>
      <c r="E7" s="36"/>
      <c r="F7" s="36"/>
      <c r="G7" s="18"/>
      <c r="H7" s="10"/>
      <c r="I7" s="21"/>
      <c r="J7" s="21"/>
    </row>
    <row r="8" spans="1:13" ht="34.5" customHeight="1" x14ac:dyDescent="0.25">
      <c r="A8" s="35" t="s">
        <v>3</v>
      </c>
      <c r="B8" s="203"/>
      <c r="C8" s="203"/>
      <c r="D8" s="203"/>
      <c r="E8" s="37"/>
      <c r="F8" s="14"/>
      <c r="G8" s="38"/>
      <c r="H8" s="11"/>
      <c r="I8" s="25"/>
      <c r="J8" s="25"/>
    </row>
    <row r="9" spans="1:13" ht="42.75" x14ac:dyDescent="0.25">
      <c r="A9" s="85" t="s">
        <v>58</v>
      </c>
      <c r="B9" s="204"/>
      <c r="C9" s="204"/>
      <c r="D9" s="204"/>
      <c r="E9" s="36"/>
      <c r="F9" s="14"/>
      <c r="G9" s="102" t="s">
        <v>118</v>
      </c>
      <c r="H9" s="26"/>
      <c r="I9" s="21"/>
      <c r="J9" s="21"/>
    </row>
    <row r="10" spans="1:13" x14ac:dyDescent="0.25">
      <c r="A10" s="28"/>
      <c r="B10" s="28"/>
      <c r="C10" s="2"/>
      <c r="D10" s="28"/>
      <c r="E10" s="28"/>
      <c r="F10" s="14"/>
      <c r="G10" s="18"/>
      <c r="H10" s="10"/>
      <c r="I10" s="21"/>
      <c r="J10" s="21"/>
    </row>
    <row r="11" spans="1:13" x14ac:dyDescent="0.25">
      <c r="A11" s="32" t="s">
        <v>16</v>
      </c>
      <c r="B11" s="32" t="s">
        <v>17</v>
      </c>
      <c r="C11" s="70"/>
      <c r="D11" s="39" t="s">
        <v>6</v>
      </c>
      <c r="E11" s="70"/>
      <c r="F11" s="14"/>
      <c r="G11" s="18"/>
      <c r="H11" s="10"/>
      <c r="I11" s="21"/>
      <c r="J11" s="21"/>
    </row>
    <row r="12" spans="1:13" x14ac:dyDescent="0.25">
      <c r="A12" s="28"/>
      <c r="B12" s="28"/>
      <c r="C12" s="2"/>
      <c r="D12" s="28"/>
      <c r="E12" s="2"/>
      <c r="F12" s="14"/>
      <c r="G12" s="18"/>
      <c r="H12" s="10"/>
      <c r="I12" s="21"/>
      <c r="J12" s="21"/>
    </row>
    <row r="13" spans="1:13" x14ac:dyDescent="0.25">
      <c r="A13" s="40"/>
      <c r="B13" s="28"/>
      <c r="C13" s="28"/>
      <c r="D13" s="28"/>
      <c r="E13" s="28"/>
      <c r="F13" s="14"/>
      <c r="G13" s="41"/>
      <c r="H13" s="10"/>
    </row>
    <row r="14" spans="1:13" ht="24" x14ac:dyDescent="0.25">
      <c r="A14" s="46" t="s">
        <v>100</v>
      </c>
      <c r="B14" s="90">
        <v>0.9</v>
      </c>
      <c r="C14" s="43"/>
      <c r="D14" s="14"/>
      <c r="E14" s="14"/>
      <c r="F14" s="14"/>
      <c r="G14" s="18"/>
      <c r="H14" s="10"/>
    </row>
    <row r="15" spans="1:13" x14ac:dyDescent="0.25">
      <c r="A15" s="14"/>
      <c r="B15" s="14"/>
      <c r="C15" s="14"/>
      <c r="D15" s="14"/>
      <c r="E15" s="14"/>
      <c r="F15" s="14"/>
      <c r="G15" s="18"/>
      <c r="H15" s="10"/>
    </row>
    <row r="16" spans="1:13" x14ac:dyDescent="0.25">
      <c r="A16" s="44"/>
      <c r="B16" s="44"/>
      <c r="C16" s="44"/>
      <c r="D16" s="14"/>
      <c r="E16" s="14"/>
      <c r="F16" s="14"/>
      <c r="G16" s="18"/>
      <c r="H16" s="28"/>
    </row>
    <row r="17" spans="1:8" ht="48" x14ac:dyDescent="0.25">
      <c r="A17" s="46"/>
      <c r="B17" s="74" t="s">
        <v>97</v>
      </c>
      <c r="C17" s="47" t="s">
        <v>8</v>
      </c>
      <c r="D17" s="14"/>
      <c r="E17" s="14"/>
      <c r="F17" s="14"/>
      <c r="G17" s="19"/>
      <c r="H17" s="28"/>
    </row>
    <row r="18" spans="1:8" ht="24" customHeight="1" x14ac:dyDescent="0.25">
      <c r="A18" s="46"/>
      <c r="B18" s="49" t="s">
        <v>43</v>
      </c>
      <c r="C18" s="46" t="s">
        <v>7</v>
      </c>
      <c r="D18" s="14"/>
      <c r="E18" s="14"/>
      <c r="F18" s="14"/>
      <c r="G18" s="202" t="str">
        <f>IF(C3=1,IF(B26&gt;0,Auswahl!$A$30,IF(B26=0,"Hinweis: Bitte geben Sie die Angaben lt. Zuwendungsbescheid/ Zuweisungsschreiben ein."))," ")</f>
        <v xml:space="preserve"> </v>
      </c>
      <c r="H18" s="28"/>
    </row>
    <row r="19" spans="1:8" ht="24" customHeight="1" x14ac:dyDescent="0.25">
      <c r="A19" s="46" t="s">
        <v>130</v>
      </c>
      <c r="B19" s="69"/>
      <c r="C19" s="48">
        <f>SUMIF(Ausgaben!$C$13:$C$33,Auswahl!$E$20,Ausgaben!$L$13:$L$33)</f>
        <v>0</v>
      </c>
      <c r="F19" s="14"/>
      <c r="G19" s="202"/>
      <c r="H19" s="28"/>
    </row>
    <row r="20" spans="1:8" x14ac:dyDescent="0.25">
      <c r="A20" s="46" t="s">
        <v>131</v>
      </c>
      <c r="C20" s="48"/>
      <c r="F20" s="14"/>
      <c r="G20" s="202"/>
      <c r="H20" s="28"/>
    </row>
    <row r="21" spans="1:8" x14ac:dyDescent="0.25">
      <c r="A21" s="104" t="s">
        <v>132</v>
      </c>
      <c r="B21" s="69"/>
      <c r="C21" s="48">
        <f>'Personalausgabenpauschale '!$M$30</f>
        <v>0</v>
      </c>
      <c r="F21" s="14"/>
      <c r="G21" s="202"/>
      <c r="H21" s="28"/>
    </row>
    <row r="22" spans="1:8" x14ac:dyDescent="0.25">
      <c r="A22" s="104" t="s">
        <v>133</v>
      </c>
      <c r="B22" s="97">
        <f>$B$21*Auswahl!$G$2</f>
        <v>0</v>
      </c>
      <c r="C22" s="48">
        <f>$C$21*Auswahl!$G$2</f>
        <v>0</v>
      </c>
      <c r="F22" s="14"/>
      <c r="G22" s="202"/>
      <c r="H22" s="28"/>
    </row>
    <row r="23" spans="1:8" x14ac:dyDescent="0.25">
      <c r="A23" s="104" t="s">
        <v>134</v>
      </c>
      <c r="B23" s="69"/>
      <c r="C23" s="48">
        <f>SUMIF(Ausgaben!$C$13:$C$33,Auswahl!$E$15,Ausgaben!$L$13:$L$33)</f>
        <v>0</v>
      </c>
      <c r="F23" s="14"/>
      <c r="G23" s="202"/>
      <c r="H23" s="28"/>
    </row>
    <row r="24" spans="1:8" x14ac:dyDescent="0.25">
      <c r="A24" s="46" t="s">
        <v>103</v>
      </c>
      <c r="B24" s="69"/>
      <c r="C24" s="48">
        <f>SUMIF(Ausgaben!$C$13:$C$33,Auswahl!$E$3,Ausgaben!$L$13:$L$33)+SUMIF(Ausgaben!$C$13:$C$33,Auswahl!$E$23,Ausgaben!$L$13:$L$33)</f>
        <v>0</v>
      </c>
      <c r="D24" s="14"/>
      <c r="E24" s="110"/>
      <c r="F24" s="14"/>
      <c r="G24" s="202"/>
      <c r="H24" s="28"/>
    </row>
    <row r="25" spans="1:8" x14ac:dyDescent="0.25">
      <c r="A25" s="46" t="s">
        <v>104</v>
      </c>
      <c r="B25" s="69"/>
      <c r="C25" s="48">
        <f>SUMIF(Ausgaben!$C$13:$C$33,Auswahl!$E$8,Ausgaben!$L$13:$L$33)</f>
        <v>0</v>
      </c>
      <c r="D25" s="14"/>
      <c r="E25" s="14"/>
      <c r="F25" s="14"/>
      <c r="G25" s="18"/>
      <c r="H25" s="28"/>
    </row>
    <row r="26" spans="1:8" x14ac:dyDescent="0.25">
      <c r="A26" s="93" t="s">
        <v>36</v>
      </c>
      <c r="B26" s="94">
        <f>SUM(B19:B25)</f>
        <v>0</v>
      </c>
      <c r="C26" s="94">
        <f>SUM(C19:C25)</f>
        <v>0</v>
      </c>
      <c r="D26" s="14"/>
      <c r="E26" s="14"/>
      <c r="F26" s="14"/>
      <c r="G26" s="52"/>
      <c r="H26" s="28"/>
    </row>
    <row r="27" spans="1:8" ht="25.5" customHeight="1" x14ac:dyDescent="0.25">
      <c r="A27" s="75" t="s">
        <v>41</v>
      </c>
      <c r="B27" s="50">
        <f>($B$19+$B$21+$B$22+$B$23+$B$24+$B$25)*$B$14</f>
        <v>0</v>
      </c>
      <c r="C27" s="50">
        <f>($C$19+$C$21+$C$22+$C$23+$C$24+$C$25)*$B$14</f>
        <v>0</v>
      </c>
      <c r="D27" s="15"/>
      <c r="E27" s="15"/>
      <c r="F27" s="15"/>
      <c r="G27" s="20"/>
      <c r="H27" s="28"/>
    </row>
    <row r="28" spans="1:8" x14ac:dyDescent="0.25">
      <c r="A28" s="67" t="s">
        <v>35</v>
      </c>
      <c r="B28" s="68">
        <f>B26-B27</f>
        <v>0</v>
      </c>
      <c r="C28" s="100">
        <f>$C$26-$C$27</f>
        <v>0</v>
      </c>
      <c r="D28" s="13"/>
      <c r="E28" s="13"/>
      <c r="F28" s="13"/>
      <c r="G28" s="99"/>
      <c r="H28" s="10"/>
    </row>
    <row r="29" spans="1:8" x14ac:dyDescent="0.25">
      <c r="A29" s="12"/>
      <c r="B29" s="12"/>
      <c r="C29" s="12"/>
      <c r="D29" s="12"/>
      <c r="E29" s="12"/>
      <c r="G29" s="17"/>
    </row>
    <row r="30" spans="1:8" x14ac:dyDescent="0.25">
      <c r="A30" s="12"/>
      <c r="B30" s="12"/>
      <c r="C30" s="12"/>
      <c r="D30" s="12"/>
      <c r="E30" s="12"/>
      <c r="G30" s="17"/>
    </row>
    <row r="31" spans="1:8" x14ac:dyDescent="0.25">
      <c r="A31" s="12"/>
      <c r="B31" s="12"/>
      <c r="C31" s="12"/>
      <c r="D31" s="12"/>
      <c r="E31" s="12"/>
      <c r="G31" s="17"/>
    </row>
    <row r="32" spans="1:8" x14ac:dyDescent="0.25">
      <c r="A32" s="12"/>
      <c r="B32" s="12"/>
      <c r="C32" s="12"/>
      <c r="D32" s="12"/>
      <c r="E32" s="12"/>
      <c r="G32" s="17"/>
    </row>
    <row r="33" spans="1:7" x14ac:dyDescent="0.25">
      <c r="A33" s="12"/>
      <c r="B33" s="12"/>
      <c r="C33" s="12"/>
      <c r="D33" s="12"/>
      <c r="E33" s="12"/>
      <c r="G33" s="17"/>
    </row>
    <row r="34" spans="1:7" x14ac:dyDescent="0.25">
      <c r="A34" s="12"/>
      <c r="B34" s="12"/>
      <c r="C34" s="12"/>
      <c r="D34" s="12"/>
      <c r="E34" s="12"/>
      <c r="G34" s="17"/>
    </row>
    <row r="35" spans="1:7" x14ac:dyDescent="0.25">
      <c r="A35" s="12"/>
      <c r="B35" s="12"/>
      <c r="C35" s="12"/>
      <c r="D35" s="12"/>
      <c r="E35" s="12"/>
      <c r="G35" s="17"/>
    </row>
    <row r="36" spans="1:7" x14ac:dyDescent="0.25">
      <c r="A36" s="12"/>
      <c r="B36" s="12"/>
      <c r="C36" s="12"/>
      <c r="D36" s="12"/>
      <c r="E36" s="12"/>
      <c r="G36" s="17"/>
    </row>
    <row r="37" spans="1:7" x14ac:dyDescent="0.25">
      <c r="A37" s="12"/>
      <c r="B37" s="12"/>
      <c r="C37" s="12"/>
      <c r="D37" s="12"/>
      <c r="E37" s="12"/>
      <c r="G37" s="17"/>
    </row>
    <row r="38" spans="1:7" x14ac:dyDescent="0.25">
      <c r="A38" s="12"/>
      <c r="B38" s="12"/>
      <c r="C38" s="12"/>
      <c r="D38" s="12"/>
      <c r="E38" s="12"/>
      <c r="G38" s="17"/>
    </row>
    <row r="39" spans="1:7" x14ac:dyDescent="0.25">
      <c r="A39" s="12"/>
      <c r="B39" s="12"/>
      <c r="C39" s="12"/>
      <c r="D39" s="12"/>
      <c r="E39" s="12"/>
      <c r="G39" s="17"/>
    </row>
    <row r="40" spans="1:7" x14ac:dyDescent="0.25">
      <c r="A40" s="12"/>
      <c r="B40" s="12"/>
      <c r="C40" s="12"/>
      <c r="D40" s="12"/>
      <c r="E40" s="12"/>
      <c r="G40" s="17"/>
    </row>
    <row r="41" spans="1:7" x14ac:dyDescent="0.25">
      <c r="A41" s="12"/>
      <c r="B41" s="12"/>
      <c r="C41" s="12"/>
      <c r="D41" s="12"/>
      <c r="E41" s="12"/>
      <c r="G41" s="17"/>
    </row>
    <row r="42" spans="1:7" x14ac:dyDescent="0.25">
      <c r="A42" s="12"/>
      <c r="B42" s="12"/>
      <c r="C42" s="12"/>
      <c r="D42" s="12"/>
      <c r="E42" s="12"/>
      <c r="G42" s="17"/>
    </row>
    <row r="43" spans="1:7" x14ac:dyDescent="0.25">
      <c r="A43" s="12"/>
      <c r="B43" s="12"/>
      <c r="C43" s="12"/>
      <c r="D43" s="12"/>
      <c r="E43" s="12"/>
      <c r="G43" s="17"/>
    </row>
  </sheetData>
  <sheetProtection algorithmName="SHA-512" hashValue="NRGBbS1lWE49qmYp+tHqW2o/Lu9/Wb/sc4au0C88aR8VuSIqc8+ktvxoqGd4xLlaXB3tQ+btKw7Gj8ailaZu8w==" saltValue="Cp+noArFbmuH3+E8MPjjhg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A3:B3"/>
    <mergeCell ref="G18:G24"/>
    <mergeCell ref="B8:D8"/>
    <mergeCell ref="B9:D9"/>
    <mergeCell ref="A5:E5"/>
    <mergeCell ref="B7:D7"/>
  </mergeCells>
  <dataValidations xWindow="1215" yWindow="401" count="10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21 B23"/>
    <dataValidation allowBlank="1" showInputMessage="1" showErrorMessage="1" promptTitle="Bewilligte Ausgaben" prompt="Bitte geben Sie die bewilligten Ausgaben gem. Zuwendungsbescheid/ Zuweisungsschreiben in EUR an." sqref="B24:B25 B19"/>
    <dataValidation allowBlank="1" showErrorMessage="1" sqref="B22"/>
  </dataValidation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Footer>&amp;LCLLD LAG-Management&amp;Czahlenmäßiger Nachweis&amp;R
Stand 17.11.2023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FZ43"/>
  <sheetViews>
    <sheetView showGridLines="0" tabSelected="1" zoomScaleNormal="100" workbookViewId="0">
      <selection activeCell="B10" sqref="B10:B11"/>
    </sheetView>
  </sheetViews>
  <sheetFormatPr baseColWidth="10" defaultRowHeight="14.25" x14ac:dyDescent="0.2"/>
  <cols>
    <col min="1" max="1" width="3.85546875" style="111" customWidth="1"/>
    <col min="2" max="2" width="22" style="111" customWidth="1"/>
    <col min="3" max="3" width="35.28515625" style="111" customWidth="1"/>
    <col min="4" max="4" width="23.7109375" style="111" customWidth="1"/>
    <col min="5" max="5" width="35.140625" style="111" customWidth="1"/>
    <col min="6" max="6" width="10.28515625" style="111" customWidth="1"/>
    <col min="7" max="7" width="22.85546875" style="111" customWidth="1"/>
    <col min="8" max="8" width="13.140625" style="111" customWidth="1"/>
    <col min="9" max="9" width="11.85546875" style="112" customWidth="1"/>
    <col min="10" max="10" width="10.140625" style="112" customWidth="1"/>
    <col min="11" max="11" width="13.28515625" style="112" customWidth="1"/>
    <col min="12" max="12" width="11.42578125" style="112"/>
    <col min="13" max="13" width="44.140625" style="111" customWidth="1"/>
    <col min="14" max="16384" width="11.42578125" style="111"/>
  </cols>
  <sheetData>
    <row r="3" spans="1:182" s="114" customFormat="1" ht="15" x14ac:dyDescent="0.25">
      <c r="A3" s="207" t="str">
        <f>"zahlenmäßiger Nachweis - Anlage 2 zum Auszahlungsantrag Nr."&amp;" "&amp;Gesamtübersicht!$C$3</f>
        <v xml:space="preserve">zahlenmäßiger Nachweis - Anlage 2 zum Auszahlungsantrag Nr. 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82" s="113" customFormat="1" ht="15" x14ac:dyDescent="0.25">
      <c r="A4" s="115"/>
      <c r="B4" s="115"/>
      <c r="C4" s="115"/>
      <c r="D4" s="115"/>
      <c r="E4" s="115"/>
      <c r="F4" s="115"/>
      <c r="G4" s="115"/>
      <c r="H4" s="115"/>
      <c r="I4" s="115"/>
    </row>
    <row r="5" spans="1:182" s="114" customFormat="1" ht="15" x14ac:dyDescent="0.25">
      <c r="A5" s="116"/>
      <c r="B5" s="117"/>
      <c r="C5" s="117"/>
      <c r="D5" s="117"/>
      <c r="E5" s="118"/>
      <c r="F5" s="119"/>
      <c r="J5" s="113"/>
      <c r="K5" s="113"/>
      <c r="L5" s="113"/>
      <c r="M5" s="120" t="s">
        <v>25</v>
      </c>
    </row>
    <row r="6" spans="1:182" s="114" customFormat="1" ht="15" x14ac:dyDescent="0.25">
      <c r="A6" s="207" t="s">
        <v>40</v>
      </c>
      <c r="B6" s="207"/>
      <c r="C6" s="207"/>
      <c r="D6" s="207"/>
      <c r="E6" s="211">
        <f>Gesamtübersicht!$B$7</f>
        <v>0</v>
      </c>
      <c r="F6" s="212"/>
      <c r="G6" s="213"/>
      <c r="L6" s="113"/>
    </row>
    <row r="7" spans="1:182" s="114" customFormat="1" ht="15" x14ac:dyDescent="0.25">
      <c r="A7" s="207" t="s">
        <v>3</v>
      </c>
      <c r="B7" s="207"/>
      <c r="C7" s="207"/>
      <c r="D7" s="207"/>
      <c r="E7" s="211">
        <f>Gesamtübersicht!$B$8</f>
        <v>0</v>
      </c>
      <c r="F7" s="212"/>
      <c r="G7" s="213"/>
      <c r="H7" s="112"/>
    </row>
    <row r="8" spans="1:182" s="114" customFormat="1" ht="15" x14ac:dyDescent="0.25">
      <c r="A8" s="208" t="s">
        <v>58</v>
      </c>
      <c r="B8" s="208"/>
      <c r="C8" s="208"/>
      <c r="D8" s="208"/>
      <c r="E8" s="214">
        <f>Gesamtübersicht!$B$9</f>
        <v>0</v>
      </c>
      <c r="F8" s="215"/>
      <c r="G8" s="216"/>
      <c r="L8" s="113"/>
    </row>
    <row r="9" spans="1:182" s="114" customFormat="1" ht="15.75" x14ac:dyDescent="0.25">
      <c r="A9" s="116"/>
      <c r="B9" s="117"/>
      <c r="C9" s="160"/>
      <c r="D9" s="117"/>
      <c r="E9" s="118"/>
      <c r="F9" s="119"/>
      <c r="G9" s="161"/>
      <c r="H9" s="112"/>
      <c r="I9" s="112"/>
      <c r="J9" s="113"/>
      <c r="K9" s="113"/>
      <c r="L9" s="113"/>
    </row>
    <row r="10" spans="1:182" s="164" customFormat="1" ht="99.75" customHeight="1" x14ac:dyDescent="0.2">
      <c r="A10" s="206" t="s">
        <v>0</v>
      </c>
      <c r="B10" s="206" t="s">
        <v>146</v>
      </c>
      <c r="C10" s="206" t="s">
        <v>59</v>
      </c>
      <c r="D10" s="206" t="s">
        <v>60</v>
      </c>
      <c r="E10" s="206" t="s">
        <v>117</v>
      </c>
      <c r="F10" s="206" t="s">
        <v>61</v>
      </c>
      <c r="G10" s="206" t="s">
        <v>62</v>
      </c>
      <c r="H10" s="162" t="s">
        <v>68</v>
      </c>
      <c r="I10" s="162" t="s">
        <v>69</v>
      </c>
      <c r="J10" s="162" t="s">
        <v>63</v>
      </c>
      <c r="K10" s="206" t="s">
        <v>42</v>
      </c>
      <c r="L10" s="162" t="s">
        <v>64</v>
      </c>
      <c r="M10" s="206" t="s">
        <v>9</v>
      </c>
      <c r="N10" s="163"/>
      <c r="O10" s="11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</row>
    <row r="11" spans="1:182" s="166" customFormat="1" ht="15.75" customHeight="1" x14ac:dyDescent="0.2">
      <c r="A11" s="206"/>
      <c r="B11" s="206"/>
      <c r="C11" s="206"/>
      <c r="D11" s="206"/>
      <c r="E11" s="206"/>
      <c r="F11" s="206"/>
      <c r="G11" s="206"/>
      <c r="H11" s="165" t="s">
        <v>4</v>
      </c>
      <c r="I11" s="165" t="s">
        <v>65</v>
      </c>
      <c r="J11" s="165" t="s">
        <v>65</v>
      </c>
      <c r="K11" s="206"/>
      <c r="L11" s="165" t="s">
        <v>4</v>
      </c>
      <c r="M11" s="210"/>
      <c r="N11" s="112"/>
      <c r="O11" s="113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</row>
    <row r="12" spans="1:182" s="112" customFormat="1" ht="14.25" hidden="1" customHeight="1" x14ac:dyDescent="0.2">
      <c r="A12" s="167" t="s">
        <v>74</v>
      </c>
      <c r="B12" s="168" t="s">
        <v>75</v>
      </c>
      <c r="C12" s="169" t="s">
        <v>76</v>
      </c>
      <c r="D12" s="169" t="s">
        <v>77</v>
      </c>
      <c r="E12" s="169" t="s">
        <v>78</v>
      </c>
      <c r="F12" s="170" t="s">
        <v>79</v>
      </c>
      <c r="G12" s="171" t="s">
        <v>80</v>
      </c>
      <c r="H12" s="172" t="s">
        <v>81</v>
      </c>
      <c r="I12" s="173" t="s">
        <v>82</v>
      </c>
      <c r="J12" s="173" t="s">
        <v>83</v>
      </c>
      <c r="K12" s="170" t="s">
        <v>84</v>
      </c>
      <c r="L12" s="174" t="s">
        <v>85</v>
      </c>
      <c r="M12" s="175" t="s">
        <v>99</v>
      </c>
      <c r="O12" s="113"/>
    </row>
    <row r="13" spans="1:182" s="112" customFormat="1" x14ac:dyDescent="0.2">
      <c r="A13" s="182">
        <f>ROW()-12</f>
        <v>1</v>
      </c>
      <c r="B13" s="183"/>
      <c r="C13" s="184"/>
      <c r="D13" s="184"/>
      <c r="E13" s="184"/>
      <c r="F13" s="185"/>
      <c r="G13" s="186"/>
      <c r="H13" s="187"/>
      <c r="I13" s="188"/>
      <c r="J13" s="188"/>
      <c r="K13" s="185"/>
      <c r="L13" s="189">
        <f t="shared" ref="L13:L33" si="0">($H13-($H13*$J13))+(($H13-($H13*$J13))*$I13)</f>
        <v>0</v>
      </c>
      <c r="M13" s="190"/>
      <c r="O13" s="113"/>
    </row>
    <row r="14" spans="1:182" s="112" customFormat="1" x14ac:dyDescent="0.2">
      <c r="A14" s="182">
        <f t="shared" ref="A14:A33" si="1">ROW()-12</f>
        <v>2</v>
      </c>
      <c r="B14" s="183"/>
      <c r="C14" s="184"/>
      <c r="D14" s="184"/>
      <c r="E14" s="184"/>
      <c r="F14" s="185"/>
      <c r="G14" s="186"/>
      <c r="H14" s="187"/>
      <c r="I14" s="188"/>
      <c r="J14" s="188"/>
      <c r="K14" s="185"/>
      <c r="L14" s="189">
        <f t="shared" si="0"/>
        <v>0</v>
      </c>
      <c r="M14" s="190"/>
      <c r="O14" s="113"/>
    </row>
    <row r="15" spans="1:182" s="112" customFormat="1" x14ac:dyDescent="0.2">
      <c r="A15" s="182">
        <f t="shared" si="1"/>
        <v>3</v>
      </c>
      <c r="B15" s="183"/>
      <c r="C15" s="184"/>
      <c r="D15" s="184"/>
      <c r="E15" s="184"/>
      <c r="F15" s="185"/>
      <c r="G15" s="186"/>
      <c r="H15" s="187"/>
      <c r="I15" s="188"/>
      <c r="J15" s="188"/>
      <c r="K15" s="185"/>
      <c r="L15" s="189">
        <f t="shared" si="0"/>
        <v>0</v>
      </c>
      <c r="M15" s="190"/>
      <c r="O15" s="113"/>
    </row>
    <row r="16" spans="1:182" s="112" customFormat="1" x14ac:dyDescent="0.2">
      <c r="A16" s="182">
        <f t="shared" si="1"/>
        <v>4</v>
      </c>
      <c r="B16" s="183"/>
      <c r="C16" s="184"/>
      <c r="D16" s="184"/>
      <c r="E16" s="184"/>
      <c r="F16" s="185"/>
      <c r="G16" s="186"/>
      <c r="H16" s="187"/>
      <c r="I16" s="188"/>
      <c r="J16" s="188"/>
      <c r="K16" s="185"/>
      <c r="L16" s="189">
        <f t="shared" si="0"/>
        <v>0</v>
      </c>
      <c r="M16" s="190"/>
      <c r="O16" s="113"/>
    </row>
    <row r="17" spans="1:15" s="112" customFormat="1" x14ac:dyDescent="0.2">
      <c r="A17" s="182">
        <f t="shared" si="1"/>
        <v>5</v>
      </c>
      <c r="B17" s="183"/>
      <c r="C17" s="184"/>
      <c r="D17" s="184"/>
      <c r="E17" s="184"/>
      <c r="F17" s="185"/>
      <c r="G17" s="186"/>
      <c r="H17" s="187"/>
      <c r="I17" s="188"/>
      <c r="J17" s="188"/>
      <c r="K17" s="185"/>
      <c r="L17" s="189">
        <f t="shared" si="0"/>
        <v>0</v>
      </c>
      <c r="M17" s="190"/>
      <c r="O17" s="113"/>
    </row>
    <row r="18" spans="1:15" s="112" customFormat="1" x14ac:dyDescent="0.2">
      <c r="A18" s="182">
        <f t="shared" si="1"/>
        <v>6</v>
      </c>
      <c r="B18" s="183"/>
      <c r="C18" s="184"/>
      <c r="D18" s="184"/>
      <c r="E18" s="184"/>
      <c r="F18" s="185"/>
      <c r="G18" s="186"/>
      <c r="H18" s="187"/>
      <c r="I18" s="188"/>
      <c r="J18" s="188"/>
      <c r="K18" s="185"/>
      <c r="L18" s="189">
        <f t="shared" si="0"/>
        <v>0</v>
      </c>
      <c r="M18" s="190"/>
      <c r="O18" s="113"/>
    </row>
    <row r="19" spans="1:15" s="112" customFormat="1" x14ac:dyDescent="0.2">
      <c r="A19" s="182">
        <f t="shared" si="1"/>
        <v>7</v>
      </c>
      <c r="B19" s="183"/>
      <c r="C19" s="184"/>
      <c r="D19" s="184"/>
      <c r="E19" s="184"/>
      <c r="F19" s="185"/>
      <c r="G19" s="186"/>
      <c r="H19" s="187"/>
      <c r="I19" s="188"/>
      <c r="J19" s="188"/>
      <c r="K19" s="191"/>
      <c r="L19" s="189">
        <f t="shared" si="0"/>
        <v>0</v>
      </c>
      <c r="M19" s="190"/>
      <c r="O19" s="113"/>
    </row>
    <row r="20" spans="1:15" s="112" customFormat="1" x14ac:dyDescent="0.2">
      <c r="A20" s="182">
        <f t="shared" si="1"/>
        <v>8</v>
      </c>
      <c r="B20" s="183"/>
      <c r="C20" s="184"/>
      <c r="D20" s="184"/>
      <c r="E20" s="184"/>
      <c r="F20" s="185"/>
      <c r="G20" s="183"/>
      <c r="H20" s="187"/>
      <c r="I20" s="188"/>
      <c r="J20" s="188"/>
      <c r="K20" s="191"/>
      <c r="L20" s="189">
        <f t="shared" si="0"/>
        <v>0</v>
      </c>
      <c r="M20" s="190"/>
    </row>
    <row r="21" spans="1:15" s="112" customFormat="1" x14ac:dyDescent="0.2">
      <c r="A21" s="182">
        <f t="shared" si="1"/>
        <v>9</v>
      </c>
      <c r="B21" s="183"/>
      <c r="C21" s="184"/>
      <c r="D21" s="184"/>
      <c r="E21" s="184"/>
      <c r="F21" s="185"/>
      <c r="G21" s="183"/>
      <c r="H21" s="187"/>
      <c r="I21" s="188"/>
      <c r="J21" s="188"/>
      <c r="K21" s="191"/>
      <c r="L21" s="189">
        <f t="shared" si="0"/>
        <v>0</v>
      </c>
      <c r="M21" s="190"/>
    </row>
    <row r="22" spans="1:15" s="112" customFormat="1" x14ac:dyDescent="0.2">
      <c r="A22" s="182">
        <f t="shared" si="1"/>
        <v>10</v>
      </c>
      <c r="B22" s="183"/>
      <c r="C22" s="184"/>
      <c r="D22" s="184"/>
      <c r="E22" s="184"/>
      <c r="F22" s="185"/>
      <c r="G22" s="183"/>
      <c r="H22" s="187"/>
      <c r="I22" s="188"/>
      <c r="J22" s="188"/>
      <c r="K22" s="191"/>
      <c r="L22" s="189">
        <f t="shared" si="0"/>
        <v>0</v>
      </c>
      <c r="M22" s="190"/>
    </row>
    <row r="23" spans="1:15" s="112" customFormat="1" x14ac:dyDescent="0.2">
      <c r="A23" s="182">
        <f t="shared" si="1"/>
        <v>11</v>
      </c>
      <c r="B23" s="183"/>
      <c r="C23" s="184"/>
      <c r="D23" s="184"/>
      <c r="E23" s="184"/>
      <c r="F23" s="185"/>
      <c r="G23" s="183"/>
      <c r="H23" s="187"/>
      <c r="I23" s="188"/>
      <c r="J23" s="188"/>
      <c r="K23" s="191"/>
      <c r="L23" s="189">
        <f t="shared" si="0"/>
        <v>0</v>
      </c>
      <c r="M23" s="190"/>
    </row>
    <row r="24" spans="1:15" s="112" customFormat="1" x14ac:dyDescent="0.2">
      <c r="A24" s="182">
        <f t="shared" si="1"/>
        <v>12</v>
      </c>
      <c r="B24" s="183"/>
      <c r="C24" s="184"/>
      <c r="D24" s="184"/>
      <c r="E24" s="184"/>
      <c r="F24" s="185"/>
      <c r="G24" s="183"/>
      <c r="H24" s="187"/>
      <c r="I24" s="188"/>
      <c r="J24" s="188"/>
      <c r="K24" s="191"/>
      <c r="L24" s="189">
        <f t="shared" si="0"/>
        <v>0</v>
      </c>
      <c r="M24" s="190"/>
    </row>
    <row r="25" spans="1:15" s="112" customFormat="1" x14ac:dyDescent="0.2">
      <c r="A25" s="182">
        <f t="shared" si="1"/>
        <v>13</v>
      </c>
      <c r="B25" s="183"/>
      <c r="C25" s="184"/>
      <c r="D25" s="184"/>
      <c r="E25" s="184"/>
      <c r="F25" s="185"/>
      <c r="G25" s="183"/>
      <c r="H25" s="187"/>
      <c r="I25" s="188"/>
      <c r="J25" s="188"/>
      <c r="K25" s="191"/>
      <c r="L25" s="189">
        <f t="shared" si="0"/>
        <v>0</v>
      </c>
      <c r="M25" s="190"/>
    </row>
    <row r="26" spans="1:15" s="112" customFormat="1" x14ac:dyDescent="0.2">
      <c r="A26" s="182">
        <f t="shared" si="1"/>
        <v>14</v>
      </c>
      <c r="B26" s="183"/>
      <c r="C26" s="184"/>
      <c r="D26" s="184"/>
      <c r="E26" s="184"/>
      <c r="F26" s="185"/>
      <c r="G26" s="183"/>
      <c r="H26" s="187"/>
      <c r="I26" s="188"/>
      <c r="J26" s="188"/>
      <c r="K26" s="191"/>
      <c r="L26" s="189">
        <f t="shared" si="0"/>
        <v>0</v>
      </c>
      <c r="M26" s="190"/>
    </row>
    <row r="27" spans="1:15" s="112" customFormat="1" x14ac:dyDescent="0.2">
      <c r="A27" s="182">
        <f t="shared" si="1"/>
        <v>15</v>
      </c>
      <c r="B27" s="183"/>
      <c r="C27" s="184"/>
      <c r="D27" s="184"/>
      <c r="E27" s="184"/>
      <c r="F27" s="185"/>
      <c r="G27" s="183"/>
      <c r="H27" s="187"/>
      <c r="I27" s="188"/>
      <c r="J27" s="188"/>
      <c r="K27" s="191"/>
      <c r="L27" s="189">
        <f t="shared" si="0"/>
        <v>0</v>
      </c>
      <c r="M27" s="190"/>
    </row>
    <row r="28" spans="1:15" s="112" customFormat="1" x14ac:dyDescent="0.2">
      <c r="A28" s="182">
        <f t="shared" si="1"/>
        <v>16</v>
      </c>
      <c r="B28" s="183"/>
      <c r="C28" s="184"/>
      <c r="D28" s="184"/>
      <c r="E28" s="184"/>
      <c r="F28" s="185"/>
      <c r="G28" s="183"/>
      <c r="H28" s="187"/>
      <c r="I28" s="188"/>
      <c r="J28" s="188"/>
      <c r="K28" s="191"/>
      <c r="L28" s="189">
        <f t="shared" si="0"/>
        <v>0</v>
      </c>
      <c r="M28" s="190"/>
    </row>
    <row r="29" spans="1:15" s="112" customFormat="1" x14ac:dyDescent="0.2">
      <c r="A29" s="182">
        <f t="shared" si="1"/>
        <v>17</v>
      </c>
      <c r="B29" s="183"/>
      <c r="C29" s="184"/>
      <c r="D29" s="184"/>
      <c r="E29" s="184"/>
      <c r="F29" s="185"/>
      <c r="G29" s="183"/>
      <c r="H29" s="187"/>
      <c r="I29" s="188"/>
      <c r="J29" s="188"/>
      <c r="K29" s="191"/>
      <c r="L29" s="189">
        <f t="shared" si="0"/>
        <v>0</v>
      </c>
      <c r="M29" s="190"/>
    </row>
    <row r="30" spans="1:15" s="112" customFormat="1" x14ac:dyDescent="0.2">
      <c r="A30" s="182">
        <f t="shared" si="1"/>
        <v>18</v>
      </c>
      <c r="B30" s="183"/>
      <c r="C30" s="184"/>
      <c r="D30" s="184"/>
      <c r="E30" s="184"/>
      <c r="F30" s="185"/>
      <c r="G30" s="183"/>
      <c r="H30" s="187"/>
      <c r="I30" s="188"/>
      <c r="J30" s="188"/>
      <c r="K30" s="191"/>
      <c r="L30" s="189">
        <f t="shared" si="0"/>
        <v>0</v>
      </c>
      <c r="M30" s="190"/>
    </row>
    <row r="31" spans="1:15" s="112" customFormat="1" x14ac:dyDescent="0.2">
      <c r="A31" s="182">
        <f t="shared" si="1"/>
        <v>19</v>
      </c>
      <c r="B31" s="183"/>
      <c r="C31" s="184"/>
      <c r="D31" s="184"/>
      <c r="E31" s="184"/>
      <c r="F31" s="185"/>
      <c r="G31" s="183"/>
      <c r="H31" s="187"/>
      <c r="I31" s="188"/>
      <c r="J31" s="188"/>
      <c r="K31" s="191"/>
      <c r="L31" s="189">
        <f t="shared" si="0"/>
        <v>0</v>
      </c>
      <c r="M31" s="190"/>
    </row>
    <row r="32" spans="1:15" s="112" customFormat="1" x14ac:dyDescent="0.2">
      <c r="A32" s="182">
        <f t="shared" si="1"/>
        <v>20</v>
      </c>
      <c r="B32" s="183"/>
      <c r="C32" s="184"/>
      <c r="D32" s="184"/>
      <c r="E32" s="184"/>
      <c r="F32" s="185"/>
      <c r="G32" s="183"/>
      <c r="H32" s="187"/>
      <c r="I32" s="188"/>
      <c r="J32" s="188"/>
      <c r="K32" s="191"/>
      <c r="L32" s="189">
        <f t="shared" si="0"/>
        <v>0</v>
      </c>
      <c r="M32" s="190"/>
    </row>
    <row r="33" spans="1:13" s="112" customFormat="1" x14ac:dyDescent="0.2">
      <c r="A33" s="182">
        <f t="shared" si="1"/>
        <v>21</v>
      </c>
      <c r="B33" s="192"/>
      <c r="C33" s="184"/>
      <c r="D33" s="193"/>
      <c r="E33" s="184"/>
      <c r="F33" s="194"/>
      <c r="G33" s="192"/>
      <c r="H33" s="195"/>
      <c r="I33" s="196"/>
      <c r="J33" s="196"/>
      <c r="K33" s="197"/>
      <c r="L33" s="198">
        <f t="shared" si="0"/>
        <v>0</v>
      </c>
      <c r="M33" s="199"/>
    </row>
    <row r="34" spans="1:13" s="112" customFormat="1" x14ac:dyDescent="0.2">
      <c r="A34" s="176"/>
      <c r="B34" s="176"/>
      <c r="C34" s="176"/>
      <c r="D34" s="176"/>
      <c r="E34" s="176"/>
      <c r="F34" s="177"/>
      <c r="G34" s="178" t="s">
        <v>66</v>
      </c>
      <c r="H34" s="178">
        <f>SUM(H13:H33)</f>
        <v>0</v>
      </c>
      <c r="I34" s="179"/>
      <c r="J34" s="178"/>
      <c r="K34" s="179"/>
      <c r="L34" s="178">
        <f>SUM(L13:L33)</f>
        <v>0</v>
      </c>
      <c r="M34" s="176"/>
    </row>
    <row r="35" spans="1:13" s="112" customFormat="1" x14ac:dyDescent="0.2">
      <c r="A35" s="176"/>
      <c r="B35" s="176"/>
      <c r="C35" s="176"/>
      <c r="D35" s="176"/>
      <c r="E35" s="176"/>
      <c r="F35" s="177"/>
      <c r="G35" s="180"/>
      <c r="H35" s="180"/>
      <c r="I35" s="180"/>
      <c r="J35" s="180"/>
      <c r="K35" s="180"/>
      <c r="L35" s="176"/>
      <c r="M35" s="176"/>
    </row>
    <row r="36" spans="1:13" s="112" customFormat="1" x14ac:dyDescent="0.2">
      <c r="A36" s="209" t="s">
        <v>67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</row>
    <row r="37" spans="1:13" x14ac:dyDescent="0.2">
      <c r="A37" s="209" t="s">
        <v>98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112"/>
    </row>
    <row r="43" spans="1:13" ht="15" x14ac:dyDescent="0.2">
      <c r="C43" s="181"/>
    </row>
  </sheetData>
  <sheetProtection formatRows="0" insertRows="0" deleteRows="0"/>
  <customSheetViews>
    <customSheetView guid="{D159D382-C98C-474D-A5B9-FA4843B1F23C}">
      <selection activeCell="E6" sqref="E6:I6"/>
    </customSheetView>
  </customSheetViews>
  <mergeCells count="18">
    <mergeCell ref="A3:M3"/>
    <mergeCell ref="K10:K11"/>
    <mergeCell ref="M10:M11"/>
    <mergeCell ref="A36:L36"/>
    <mergeCell ref="C10:C11"/>
    <mergeCell ref="E6:G6"/>
    <mergeCell ref="E7:G7"/>
    <mergeCell ref="G10:G11"/>
    <mergeCell ref="D10:D11"/>
    <mergeCell ref="F10:F11"/>
    <mergeCell ref="E8:G8"/>
    <mergeCell ref="E10:E11"/>
    <mergeCell ref="A10:A11"/>
    <mergeCell ref="B10:B11"/>
    <mergeCell ref="A6:D6"/>
    <mergeCell ref="A7:D7"/>
    <mergeCell ref="A8:D8"/>
    <mergeCell ref="A37:L37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headerFooter>
    <oddFooter>&amp;LCLLD LAG-Management&amp;Czahlenmäßiger Nachweis&amp;R
Stand 17.11.2023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62" yWindow="393" count="2">
        <x14:dataValidation type="list" allowBlank="1" showInputMessage="1" showErrorMessage="1">
          <x14:formula1>
            <xm:f>Auswahl!$E$32:$E$36</xm:f>
          </x14:formula1>
          <xm:sqref>C13:C33</xm:sqref>
        </x14:dataValidation>
        <x14:dataValidation type="list" allowBlank="1" showInputMessage="1" showErrorMessage="1">
          <x14:formula1>
            <xm:f>IF($C13=Auswahl!$E$3,Auswahl!$E$4:$E$7,IF($C13=Auswahl!$E$8,Auswahl!$E$9:$E$13,IF($C13=Auswahl!$E$15,Auswahl!$E$16:$E$18,IF($C13=Auswahl!$E$20,Auswahl!$E$21,IF($C13=Auswahl!$E$23,Auswahl!$E$24:$E$25," ")))))</xm:f>
          </x14:formula1>
          <xm:sqref>E13:E33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37"/>
  <sheetViews>
    <sheetView showGridLines="0" zoomScaleNormal="100" workbookViewId="0">
      <selection activeCell="D36" sqref="D36:D37"/>
    </sheetView>
  </sheetViews>
  <sheetFormatPr baseColWidth="10" defaultRowHeight="15" x14ac:dyDescent="0.25"/>
  <cols>
    <col min="1" max="1" width="5" style="137" customWidth="1"/>
    <col min="2" max="2" width="14.85546875" style="137" customWidth="1"/>
    <col min="3" max="3" width="13.85546875" style="137" customWidth="1"/>
    <col min="4" max="4" width="20.28515625" style="137" customWidth="1"/>
    <col min="5" max="5" width="24.28515625" style="137" customWidth="1"/>
    <col min="6" max="6" width="9.42578125" style="137" customWidth="1"/>
    <col min="7" max="7" width="17.28515625" style="137" customWidth="1"/>
    <col min="8" max="8" width="15.140625" style="137" customWidth="1"/>
    <col min="9" max="9" width="10.42578125" style="137" customWidth="1"/>
    <col min="10" max="10" width="23.5703125" style="137" hidden="1" customWidth="1"/>
    <col min="11" max="11" width="23.5703125" style="137" customWidth="1"/>
    <col min="12" max="12" width="18.42578125" style="137" hidden="1" customWidth="1"/>
    <col min="13" max="13" width="20.5703125" style="137" bestFit="1" customWidth="1"/>
    <col min="14" max="14" width="50.5703125" style="137" customWidth="1"/>
    <col min="15" max="15" width="41" style="137" customWidth="1"/>
    <col min="16" max="16384" width="11.42578125" style="137"/>
  </cols>
  <sheetData>
    <row r="1" spans="1:20" s="111" customFormat="1" ht="14.25" x14ac:dyDescent="0.2">
      <c r="O1" s="112"/>
      <c r="P1" s="112"/>
      <c r="Q1" s="112"/>
      <c r="R1" s="112"/>
      <c r="S1" s="112"/>
      <c r="T1" s="112"/>
    </row>
    <row r="2" spans="1:20" s="111" customFormat="1" ht="14.25" x14ac:dyDescent="0.2">
      <c r="O2" s="112"/>
      <c r="P2" s="112"/>
      <c r="Q2" s="112"/>
      <c r="R2" s="112"/>
      <c r="S2" s="112"/>
      <c r="T2" s="112"/>
    </row>
    <row r="3" spans="1:20" s="114" customFormat="1" x14ac:dyDescent="0.25">
      <c r="A3" s="214" t="str">
        <f>"zahlenmäßiger Nachweis - Anlage 3 zum Auszahlungsantrag Nr."&amp;" "&amp;Gesamtübersicht!$C$3</f>
        <v xml:space="preserve">zahlenmäßiger Nachweis - Anlage 3 zum Auszahlungsantrag Nr. 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/>
      <c r="O3" s="112"/>
      <c r="P3" s="113"/>
      <c r="Q3" s="113"/>
      <c r="R3" s="113"/>
      <c r="S3" s="113"/>
      <c r="T3" s="113"/>
    </row>
    <row r="4" spans="1:20" s="113" customFormat="1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20" s="114" customFormat="1" x14ac:dyDescent="0.25">
      <c r="B5" s="116"/>
      <c r="C5" s="117"/>
      <c r="D5" s="117"/>
      <c r="E5" s="117"/>
      <c r="F5" s="117"/>
      <c r="G5" s="117"/>
      <c r="H5" s="117"/>
      <c r="I5" s="118"/>
      <c r="J5" s="118"/>
      <c r="K5" s="119"/>
      <c r="N5" s="120" t="s">
        <v>25</v>
      </c>
      <c r="P5" s="113"/>
      <c r="Q5" s="113"/>
      <c r="R5" s="113"/>
      <c r="S5" s="113"/>
      <c r="T5" s="113"/>
    </row>
    <row r="6" spans="1:20" s="114" customFormat="1" x14ac:dyDescent="0.25">
      <c r="A6" s="207" t="s">
        <v>40</v>
      </c>
      <c r="B6" s="207"/>
      <c r="C6" s="207"/>
      <c r="D6" s="207"/>
      <c r="E6" s="207"/>
      <c r="F6" s="208">
        <f>Gesamtübersicht!$B$7</f>
        <v>0</v>
      </c>
      <c r="G6" s="208"/>
      <c r="H6" s="208"/>
      <c r="I6" s="208"/>
      <c r="J6" s="208"/>
      <c r="K6" s="208"/>
      <c r="L6" s="112"/>
      <c r="P6" s="113"/>
      <c r="Q6" s="113"/>
      <c r="R6" s="113"/>
      <c r="S6" s="113"/>
      <c r="T6" s="113"/>
    </row>
    <row r="7" spans="1:20" s="114" customFormat="1" x14ac:dyDescent="0.25">
      <c r="A7" s="207" t="s">
        <v>3</v>
      </c>
      <c r="B7" s="207"/>
      <c r="C7" s="207"/>
      <c r="D7" s="207"/>
      <c r="E7" s="207"/>
      <c r="F7" s="208">
        <f>Gesamtübersicht!$B$8</f>
        <v>0</v>
      </c>
      <c r="G7" s="208"/>
      <c r="H7" s="208"/>
      <c r="I7" s="208"/>
      <c r="J7" s="208"/>
      <c r="K7" s="208"/>
      <c r="L7" s="112"/>
      <c r="M7" s="112"/>
      <c r="N7" s="112"/>
      <c r="O7" s="112"/>
      <c r="T7" s="113"/>
    </row>
    <row r="8" spans="1:20" s="114" customFormat="1" x14ac:dyDescent="0.25">
      <c r="A8" s="208" t="s">
        <v>58</v>
      </c>
      <c r="B8" s="208"/>
      <c r="C8" s="208"/>
      <c r="D8" s="208"/>
      <c r="E8" s="208"/>
      <c r="F8" s="207">
        <f>Gesamtübersicht!$B$9</f>
        <v>0</v>
      </c>
      <c r="G8" s="207"/>
      <c r="H8" s="207"/>
      <c r="I8" s="207"/>
      <c r="J8" s="207"/>
      <c r="K8" s="207"/>
      <c r="L8" s="112"/>
      <c r="P8" s="113"/>
      <c r="Q8" s="113"/>
      <c r="R8" s="113"/>
      <c r="S8" s="113"/>
      <c r="T8" s="113"/>
    </row>
    <row r="9" spans="1:20" s="114" customFormat="1" ht="15.75" thickBot="1" x14ac:dyDescent="0.3">
      <c r="A9" s="116"/>
      <c r="B9" s="117"/>
      <c r="C9" s="117"/>
      <c r="D9" s="117"/>
      <c r="E9" s="117"/>
      <c r="F9" s="117"/>
      <c r="G9" s="117"/>
      <c r="H9" s="117"/>
      <c r="I9" s="118"/>
      <c r="J9" s="121"/>
      <c r="S9" s="113"/>
      <c r="T9" s="113"/>
    </row>
    <row r="10" spans="1:20" s="127" customFormat="1" ht="129.75" customHeight="1" x14ac:dyDescent="0.2">
      <c r="A10" s="122" t="s">
        <v>0</v>
      </c>
      <c r="B10" s="123" t="s">
        <v>19</v>
      </c>
      <c r="C10" s="123" t="s">
        <v>18</v>
      </c>
      <c r="D10" s="123" t="s">
        <v>120</v>
      </c>
      <c r="E10" s="124" t="s">
        <v>143</v>
      </c>
      <c r="F10" s="124" t="s">
        <v>21</v>
      </c>
      <c r="G10" s="124" t="s">
        <v>145</v>
      </c>
      <c r="H10" s="124" t="s">
        <v>94</v>
      </c>
      <c r="I10" s="124" t="s">
        <v>136</v>
      </c>
      <c r="J10" s="124" t="s">
        <v>57</v>
      </c>
      <c r="K10" s="124" t="s">
        <v>137</v>
      </c>
      <c r="L10" s="124" t="s">
        <v>107</v>
      </c>
      <c r="M10" s="124" t="s">
        <v>72</v>
      </c>
      <c r="N10" s="125" t="s">
        <v>9</v>
      </c>
      <c r="O10" s="126"/>
    </row>
    <row r="11" spans="1:20" s="136" customFormat="1" ht="14.25" hidden="1" x14ac:dyDescent="0.2">
      <c r="A11" s="128" t="s">
        <v>74</v>
      </c>
      <c r="B11" s="129" t="s">
        <v>75</v>
      </c>
      <c r="C11" s="129" t="s">
        <v>76</v>
      </c>
      <c r="D11" s="129" t="s">
        <v>119</v>
      </c>
      <c r="E11" s="130" t="s">
        <v>77</v>
      </c>
      <c r="F11" s="131" t="s">
        <v>78</v>
      </c>
      <c r="G11" s="131" t="s">
        <v>86</v>
      </c>
      <c r="H11" s="131" t="s">
        <v>91</v>
      </c>
      <c r="I11" s="132" t="s">
        <v>80</v>
      </c>
      <c r="J11" s="133" t="s">
        <v>81</v>
      </c>
      <c r="K11" s="134" t="s">
        <v>82</v>
      </c>
      <c r="L11" s="134" t="s">
        <v>83</v>
      </c>
      <c r="M11" s="134" t="s">
        <v>84</v>
      </c>
      <c r="N11" s="135" t="s">
        <v>85</v>
      </c>
      <c r="O11" s="113" t="s">
        <v>99</v>
      </c>
      <c r="P11" s="114"/>
      <c r="Q11" s="114"/>
      <c r="R11" s="114"/>
    </row>
    <row r="12" spans="1:20" s="136" customFormat="1" ht="14.25" x14ac:dyDescent="0.2">
      <c r="A12" s="139">
        <f t="shared" ref="A12:A29" si="0">ROW()-11</f>
        <v>1</v>
      </c>
      <c r="B12" s="140"/>
      <c r="C12" s="140"/>
      <c r="D12" s="141"/>
      <c r="E12" s="142"/>
      <c r="F12" s="143"/>
      <c r="G12" s="144"/>
      <c r="H12" s="145"/>
      <c r="I12" s="146"/>
      <c r="J12" s="106" t="str">
        <f>IF(ISTEXT(I12),'Grundlagen VKO'!$A$4," ")</f>
        <v xml:space="preserve"> </v>
      </c>
      <c r="K12" s="147" t="str">
        <f>IF(ISBLANK($H12),"0,00",IF(J12="Pauschalwerte ohne Urlaubsabgeltung",IF($H12="Monat",VLOOKUP($I12,'Grundlagen VKO'!$A$20:$B$25,2),IF($H12="Jahr",VLOOKUP($I12,'Grundlagen VKO'!$A$28:$B$33,2))),IF($H12="Monat",VLOOKUP($I12,'Grundlagen VKO'!$A$46:$B$51,2),"Auswahl nicht möglich")))</f>
        <v>0,00</v>
      </c>
      <c r="L12" s="147" t="str">
        <f>IF(H12="Stunden",#REF!*$K12,$K12)</f>
        <v>0,00</v>
      </c>
      <c r="M12" s="148">
        <f>((($L12/40)*$G12)*$F12)</f>
        <v>0</v>
      </c>
      <c r="N12" s="149"/>
      <c r="O12" s="113"/>
      <c r="P12" s="114"/>
      <c r="Q12" s="114"/>
      <c r="R12" s="114"/>
    </row>
    <row r="13" spans="1:20" s="136" customFormat="1" ht="14.25" x14ac:dyDescent="0.2">
      <c r="A13" s="139">
        <f t="shared" si="0"/>
        <v>2</v>
      </c>
      <c r="B13" s="140"/>
      <c r="C13" s="140"/>
      <c r="D13" s="141"/>
      <c r="E13" s="142"/>
      <c r="F13" s="143"/>
      <c r="G13" s="144"/>
      <c r="H13" s="145"/>
      <c r="I13" s="146"/>
      <c r="J13" s="106" t="str">
        <f>IF(ISTEXT(I13),'Grundlagen VKO'!$A$4," ")</f>
        <v xml:space="preserve"> </v>
      </c>
      <c r="K13" s="147" t="str">
        <f>IF(ISBLANK($H13),"0,00",IF(J13="Pauschalwerte ohne Urlaubsabgeltung",IF($H13="Monat",VLOOKUP($I13,'Grundlagen VKO'!$A$20:$B$25,2),IF($H13="Jahr",VLOOKUP($I13,'Grundlagen VKO'!$A$28:$B$33,2))),IF($H13="Monat",VLOOKUP($I13,'Grundlagen VKO'!$A$46:$B$51,2),"Auswahl nicht möglich")))</f>
        <v>0,00</v>
      </c>
      <c r="L13" s="147" t="str">
        <f>IF(H13="Stunden",#REF!*$K13,$K13)</f>
        <v>0,00</v>
      </c>
      <c r="M13" s="148">
        <f t="shared" ref="M13:M29" si="1">((($L13/40)*$G13)*$F13)</f>
        <v>0</v>
      </c>
      <c r="N13" s="149"/>
      <c r="O13" s="113"/>
      <c r="P13" s="114"/>
      <c r="Q13" s="114"/>
      <c r="R13" s="114"/>
    </row>
    <row r="14" spans="1:20" s="136" customFormat="1" ht="14.25" x14ac:dyDescent="0.2">
      <c r="A14" s="139">
        <f t="shared" si="0"/>
        <v>3</v>
      </c>
      <c r="B14" s="140"/>
      <c r="C14" s="140"/>
      <c r="D14" s="141"/>
      <c r="E14" s="142"/>
      <c r="F14" s="143"/>
      <c r="G14" s="144"/>
      <c r="H14" s="145"/>
      <c r="I14" s="146"/>
      <c r="J14" s="106" t="str">
        <f>IF(ISTEXT(I14),'Grundlagen VKO'!$A$4," ")</f>
        <v xml:space="preserve"> </v>
      </c>
      <c r="K14" s="147" t="str">
        <f>IF(ISBLANK($H14),"0,00",IF(J14="Pauschalwerte ohne Urlaubsabgeltung",IF($H14="Monat",VLOOKUP($I14,'Grundlagen VKO'!$A$20:$B$25,2),IF($H14="Jahr",VLOOKUP($I14,'Grundlagen VKO'!$A$28:$B$33,2))),IF($H14="Monat",VLOOKUP($I14,'Grundlagen VKO'!$A$46:$B$51,2),"Auswahl nicht möglich")))</f>
        <v>0,00</v>
      </c>
      <c r="L14" s="147" t="str">
        <f>IF(H14="Stunden",#REF!*$K14,$K14)</f>
        <v>0,00</v>
      </c>
      <c r="M14" s="148">
        <f t="shared" si="1"/>
        <v>0</v>
      </c>
      <c r="N14" s="149"/>
      <c r="O14" s="113"/>
      <c r="P14" s="114"/>
      <c r="Q14" s="114"/>
      <c r="R14" s="114"/>
    </row>
    <row r="15" spans="1:20" s="136" customFormat="1" ht="14.25" x14ac:dyDescent="0.2">
      <c r="A15" s="139">
        <f t="shared" si="0"/>
        <v>4</v>
      </c>
      <c r="B15" s="140"/>
      <c r="C15" s="140"/>
      <c r="D15" s="141"/>
      <c r="E15" s="142"/>
      <c r="F15" s="143"/>
      <c r="G15" s="150"/>
      <c r="H15" s="145"/>
      <c r="I15" s="146"/>
      <c r="J15" s="106" t="str">
        <f>IF(ISTEXT(I15),'Grundlagen VKO'!$A$4," ")</f>
        <v xml:space="preserve"> </v>
      </c>
      <c r="K15" s="147" t="str">
        <f>IF(ISBLANK($H15),"0,00",IF(J15="Pauschalwerte ohne Urlaubsabgeltung",IF($H15="Monat",VLOOKUP($I15,'Grundlagen VKO'!$A$20:$B$25,2),IF($H15="Jahr",VLOOKUP($I15,'Grundlagen VKO'!$A$28:$B$33,2))),IF($H15="Monat",VLOOKUP($I15,'Grundlagen VKO'!$A$46:$B$51,2),"Auswahl nicht möglich")))</f>
        <v>0,00</v>
      </c>
      <c r="L15" s="147" t="str">
        <f>IF(H15="Stunden",#REF!*$K15,$K15)</f>
        <v>0,00</v>
      </c>
      <c r="M15" s="148">
        <f t="shared" si="1"/>
        <v>0</v>
      </c>
      <c r="N15" s="151"/>
      <c r="O15" s="113"/>
      <c r="P15" s="114"/>
      <c r="Q15" s="114"/>
      <c r="R15" s="114"/>
    </row>
    <row r="16" spans="1:20" s="136" customFormat="1" ht="14.25" x14ac:dyDescent="0.2">
      <c r="A16" s="139">
        <f t="shared" si="0"/>
        <v>5</v>
      </c>
      <c r="B16" s="140"/>
      <c r="C16" s="140"/>
      <c r="D16" s="141"/>
      <c r="E16" s="142"/>
      <c r="F16" s="143"/>
      <c r="G16" s="150"/>
      <c r="H16" s="145"/>
      <c r="I16" s="146"/>
      <c r="J16" s="106" t="str">
        <f>IF(ISTEXT(I16),'Grundlagen VKO'!$A$4," ")</f>
        <v xml:space="preserve"> </v>
      </c>
      <c r="K16" s="147" t="str">
        <f>IF(ISBLANK($H16),"0,00",IF(J16="Pauschalwerte ohne Urlaubsabgeltung",IF($H16="Monat",VLOOKUP($I16,'Grundlagen VKO'!$A$20:$B$25,2),IF($H16="Jahr",VLOOKUP($I16,'Grundlagen VKO'!$A$28:$B$33,2))),IF($H16="Monat",VLOOKUP($I16,'Grundlagen VKO'!$A$46:$B$51,2),"Auswahl nicht möglich")))</f>
        <v>0,00</v>
      </c>
      <c r="L16" s="147" t="str">
        <f>IF(H16="Stunden",#REF!*$K16,$K16)</f>
        <v>0,00</v>
      </c>
      <c r="M16" s="148">
        <f t="shared" si="1"/>
        <v>0</v>
      </c>
      <c r="N16" s="149"/>
      <c r="O16" s="113"/>
      <c r="P16" s="114"/>
      <c r="Q16" s="114"/>
      <c r="R16" s="114"/>
    </row>
    <row r="17" spans="1:18" s="136" customFormat="1" ht="14.25" x14ac:dyDescent="0.2">
      <c r="A17" s="139">
        <f t="shared" si="0"/>
        <v>6</v>
      </c>
      <c r="B17" s="140"/>
      <c r="C17" s="140"/>
      <c r="D17" s="141"/>
      <c r="E17" s="142"/>
      <c r="F17" s="143"/>
      <c r="G17" s="150"/>
      <c r="H17" s="145"/>
      <c r="I17" s="146"/>
      <c r="J17" s="106" t="str">
        <f>IF(ISTEXT(I17),'Grundlagen VKO'!$A$4," ")</f>
        <v xml:space="preserve"> </v>
      </c>
      <c r="K17" s="147" t="str">
        <f>IF(ISBLANK($H17),"0,00",IF(J17="Pauschalwerte ohne Urlaubsabgeltung",IF($H17="Monat",VLOOKUP($I17,'Grundlagen VKO'!$A$20:$B$25,2),IF($H17="Jahr",VLOOKUP($I17,'Grundlagen VKO'!$A$28:$B$33,2))),IF($H17="Monat",VLOOKUP($I17,'Grundlagen VKO'!$A$46:$B$51,2),"Auswahl nicht möglich")))</f>
        <v>0,00</v>
      </c>
      <c r="L17" s="147" t="str">
        <f>IF(H17="Stunden",#REF!*$K17,$K17)</f>
        <v>0,00</v>
      </c>
      <c r="M17" s="148">
        <f t="shared" si="1"/>
        <v>0</v>
      </c>
      <c r="N17" s="149"/>
      <c r="O17" s="113"/>
      <c r="P17" s="114"/>
      <c r="Q17" s="114"/>
      <c r="R17" s="114"/>
    </row>
    <row r="18" spans="1:18" s="136" customFormat="1" ht="14.25" x14ac:dyDescent="0.2">
      <c r="A18" s="139">
        <f>ROW()-11</f>
        <v>7</v>
      </c>
      <c r="B18" s="140"/>
      <c r="C18" s="140"/>
      <c r="D18" s="141"/>
      <c r="E18" s="142"/>
      <c r="F18" s="143"/>
      <c r="G18" s="150"/>
      <c r="H18" s="145"/>
      <c r="I18" s="146"/>
      <c r="J18" s="106" t="str">
        <f>IF(ISTEXT(I18),'Grundlagen VKO'!$A$4," ")</f>
        <v xml:space="preserve"> </v>
      </c>
      <c r="K18" s="147" t="str">
        <f>IF(ISBLANK($H18),"0,00",IF(J18="Pauschalwerte ohne Urlaubsabgeltung",IF($H18="Monat",VLOOKUP($I18,'Grundlagen VKO'!$A$20:$B$25,2),IF($H18="Jahr",VLOOKUP($I18,'Grundlagen VKO'!$A$28:$B$33,2))),IF($H18="Monat",VLOOKUP($I18,'Grundlagen VKO'!$A$46:$B$51,2),"Auswahl nicht möglich")))</f>
        <v>0,00</v>
      </c>
      <c r="L18" s="147" t="str">
        <f>IF(H18="Stunden",#REF!*$K18,$K18)</f>
        <v>0,00</v>
      </c>
      <c r="M18" s="148">
        <f>((($L18/40)*$G18)*$F18)</f>
        <v>0</v>
      </c>
      <c r="N18" s="149"/>
      <c r="O18" s="113"/>
      <c r="P18" s="114"/>
      <c r="Q18" s="114"/>
      <c r="R18" s="114"/>
    </row>
    <row r="19" spans="1:18" s="136" customFormat="1" ht="14.25" x14ac:dyDescent="0.2">
      <c r="A19" s="139">
        <f>ROW()-11</f>
        <v>8</v>
      </c>
      <c r="B19" s="140"/>
      <c r="C19" s="140"/>
      <c r="D19" s="141"/>
      <c r="E19" s="142"/>
      <c r="F19" s="143"/>
      <c r="G19" s="150"/>
      <c r="H19" s="145"/>
      <c r="I19" s="146"/>
      <c r="J19" s="106" t="str">
        <f>IF(ISTEXT(I19),'Grundlagen VKO'!$A$4," ")</f>
        <v xml:space="preserve"> </v>
      </c>
      <c r="K19" s="147" t="str">
        <f>IF(ISBLANK($H19),"0,00",IF(J19="Pauschalwerte ohne Urlaubsabgeltung",IF($H19="Monat",VLOOKUP($I19,'Grundlagen VKO'!$A$20:$B$25,2),IF($H19="Jahr",VLOOKUP($I19,'Grundlagen VKO'!$A$28:$B$33,2))),IF($H19="Monat",VLOOKUP($I19,'Grundlagen VKO'!$A$46:$B$51,2),"Auswahl nicht möglich")))</f>
        <v>0,00</v>
      </c>
      <c r="L19" s="147" t="str">
        <f>IF(H19="Stunden",#REF!*$K19,$K19)</f>
        <v>0,00</v>
      </c>
      <c r="M19" s="148">
        <f>((($L19/40)*$G19)*$F19)</f>
        <v>0</v>
      </c>
      <c r="N19" s="149"/>
      <c r="O19" s="113"/>
      <c r="P19" s="114"/>
      <c r="Q19" s="114"/>
      <c r="R19" s="114"/>
    </row>
    <row r="20" spans="1:18" s="136" customFormat="1" ht="14.25" x14ac:dyDescent="0.2">
      <c r="A20" s="139">
        <f>ROW()-11</f>
        <v>9</v>
      </c>
      <c r="B20" s="140"/>
      <c r="C20" s="140"/>
      <c r="D20" s="141"/>
      <c r="E20" s="142"/>
      <c r="F20" s="143"/>
      <c r="G20" s="150"/>
      <c r="H20" s="145"/>
      <c r="I20" s="146"/>
      <c r="J20" s="106" t="str">
        <f>IF(ISTEXT(I20),'Grundlagen VKO'!$A$4," ")</f>
        <v xml:space="preserve"> </v>
      </c>
      <c r="K20" s="147" t="str">
        <f>IF(ISBLANK($H20),"0,00",IF(J20="Pauschalwerte ohne Urlaubsabgeltung",IF($H20="Monat",VLOOKUP($I20,'Grundlagen VKO'!$A$20:$B$25,2),IF($H20="Jahr",VLOOKUP($I20,'Grundlagen VKO'!$A$28:$B$33,2))),IF($H20="Monat",VLOOKUP($I20,'Grundlagen VKO'!$A$46:$B$51,2),"Auswahl nicht möglich")))</f>
        <v>0,00</v>
      </c>
      <c r="L20" s="147" t="str">
        <f>IF(H20="Stunden",#REF!*$K20,$K20)</f>
        <v>0,00</v>
      </c>
      <c r="M20" s="148">
        <f>((($L20/40)*$G20)*$F20)</f>
        <v>0</v>
      </c>
      <c r="N20" s="149"/>
      <c r="O20" s="113"/>
      <c r="P20" s="114"/>
      <c r="Q20" s="114"/>
      <c r="R20" s="114"/>
    </row>
    <row r="21" spans="1:18" s="136" customFormat="1" ht="14.25" x14ac:dyDescent="0.2">
      <c r="A21" s="139">
        <f>ROW()-11</f>
        <v>10</v>
      </c>
      <c r="B21" s="140"/>
      <c r="C21" s="140"/>
      <c r="D21" s="141"/>
      <c r="E21" s="142"/>
      <c r="F21" s="143"/>
      <c r="G21" s="150"/>
      <c r="H21" s="145"/>
      <c r="I21" s="146"/>
      <c r="J21" s="106" t="str">
        <f>IF(ISTEXT(I21),'Grundlagen VKO'!$A$4," ")</f>
        <v xml:space="preserve"> </v>
      </c>
      <c r="K21" s="147" t="str">
        <f>IF(ISBLANK($H21),"0,00",IF(J21="Pauschalwerte ohne Urlaubsabgeltung",IF($H21="Monat",VLOOKUP($I21,'Grundlagen VKO'!$A$20:$B$25,2),IF($H21="Jahr",VLOOKUP($I21,'Grundlagen VKO'!$A$28:$B$33,2))),IF($H21="Monat",VLOOKUP($I21,'Grundlagen VKO'!$A$46:$B$51,2),"Auswahl nicht möglich")))</f>
        <v>0,00</v>
      </c>
      <c r="L21" s="147" t="str">
        <f>IF(H21="Stunden",#REF!*$K21,$K21)</f>
        <v>0,00</v>
      </c>
      <c r="M21" s="148">
        <f t="shared" si="1"/>
        <v>0</v>
      </c>
      <c r="N21" s="151"/>
      <c r="O21" s="113"/>
      <c r="P21" s="114"/>
      <c r="Q21" s="114"/>
      <c r="R21" s="114"/>
    </row>
    <row r="22" spans="1:18" s="136" customFormat="1" ht="14.25" x14ac:dyDescent="0.2">
      <c r="A22" s="139">
        <f t="shared" si="0"/>
        <v>11</v>
      </c>
      <c r="B22" s="140"/>
      <c r="C22" s="140"/>
      <c r="D22" s="141"/>
      <c r="E22" s="142"/>
      <c r="F22" s="143"/>
      <c r="G22" s="150"/>
      <c r="H22" s="145"/>
      <c r="I22" s="146"/>
      <c r="J22" s="106" t="str">
        <f>IF(ISTEXT(I22),'Grundlagen VKO'!$A$4," ")</f>
        <v xml:space="preserve"> </v>
      </c>
      <c r="K22" s="147" t="str">
        <f>IF(ISBLANK($H22),"0,00",IF(J22="Pauschalwerte ohne Urlaubsabgeltung",IF($H22="Monat",VLOOKUP($I22,'Grundlagen VKO'!$A$20:$B$25,2),IF($H22="Jahr",VLOOKUP($I22,'Grundlagen VKO'!$A$28:$B$33,2))),IF($H22="Monat",VLOOKUP($I22,'Grundlagen VKO'!$A$46:$B$51,2),"Auswahl nicht möglich")))</f>
        <v>0,00</v>
      </c>
      <c r="L22" s="147" t="str">
        <f>IF(H22="Stunden",#REF!*$K22,$K22)</f>
        <v>0,00</v>
      </c>
      <c r="M22" s="148">
        <f t="shared" si="1"/>
        <v>0</v>
      </c>
      <c r="N22" s="149"/>
      <c r="O22" s="113"/>
      <c r="P22" s="114"/>
      <c r="Q22" s="114"/>
      <c r="R22" s="114"/>
    </row>
    <row r="23" spans="1:18" s="136" customFormat="1" ht="14.25" x14ac:dyDescent="0.2">
      <c r="A23" s="139">
        <f t="shared" si="0"/>
        <v>12</v>
      </c>
      <c r="B23" s="140"/>
      <c r="C23" s="140"/>
      <c r="D23" s="141"/>
      <c r="E23" s="142"/>
      <c r="F23" s="152"/>
      <c r="G23" s="144"/>
      <c r="H23" s="145"/>
      <c r="I23" s="146"/>
      <c r="J23" s="106" t="str">
        <f>IF(ISTEXT(I23),'Grundlagen VKO'!$A$4," ")</f>
        <v xml:space="preserve"> </v>
      </c>
      <c r="K23" s="147" t="str">
        <f>IF(ISBLANK($H23),"0,00",IF(J23="Pauschalwerte ohne Urlaubsabgeltung",IF($H23="Monat",VLOOKUP($I23,'Grundlagen VKO'!$A$20:$B$25,2),IF($H23="Jahr",VLOOKUP($I23,'Grundlagen VKO'!$A$28:$B$33,2))),IF($H23="Monat",VLOOKUP($I23,'Grundlagen VKO'!$A$46:$B$51,2),"Auswahl nicht möglich")))</f>
        <v>0,00</v>
      </c>
      <c r="L23" s="148" t="str">
        <f>IF(H23="Stunden",#REF!*$K23,$K23)</f>
        <v>0,00</v>
      </c>
      <c r="M23" s="148">
        <f t="shared" si="1"/>
        <v>0</v>
      </c>
      <c r="N23" s="151"/>
      <c r="O23" s="113"/>
      <c r="P23" s="114"/>
      <c r="Q23" s="114"/>
      <c r="R23" s="114"/>
    </row>
    <row r="24" spans="1:18" s="136" customFormat="1" ht="14.25" x14ac:dyDescent="0.2">
      <c r="A24" s="139">
        <f t="shared" si="0"/>
        <v>13</v>
      </c>
      <c r="B24" s="140"/>
      <c r="C24" s="140"/>
      <c r="D24" s="141"/>
      <c r="E24" s="142"/>
      <c r="F24" s="152"/>
      <c r="G24" s="144"/>
      <c r="H24" s="145"/>
      <c r="I24" s="146"/>
      <c r="J24" s="106" t="str">
        <f>IF(ISTEXT(I24),'Grundlagen VKO'!$A$4," ")</f>
        <v xml:space="preserve"> </v>
      </c>
      <c r="K24" s="147" t="str">
        <f>IF(ISBLANK($H24),"0,00",IF(J24="Pauschalwerte ohne Urlaubsabgeltung",IF($H24="Monat",VLOOKUP($I24,'Grundlagen VKO'!$A$20:$B$25,2),IF($H24="Jahr",VLOOKUP($I24,'Grundlagen VKO'!$A$28:$B$33,2))),IF($H24="Monat",VLOOKUP($I24,'Grundlagen VKO'!$A$46:$B$51,2),"Auswahl nicht möglich")))</f>
        <v>0,00</v>
      </c>
      <c r="L24" s="148" t="str">
        <f>IF(H24="Stunden",#REF!*$K24,$K24)</f>
        <v>0,00</v>
      </c>
      <c r="M24" s="148">
        <f t="shared" si="1"/>
        <v>0</v>
      </c>
      <c r="N24" s="151"/>
      <c r="O24" s="113"/>
      <c r="P24" s="114"/>
      <c r="Q24" s="114"/>
      <c r="R24" s="114"/>
    </row>
    <row r="25" spans="1:18" s="136" customFormat="1" ht="14.25" x14ac:dyDescent="0.2">
      <c r="A25" s="139">
        <f t="shared" si="0"/>
        <v>14</v>
      </c>
      <c r="B25" s="140"/>
      <c r="C25" s="140"/>
      <c r="D25" s="141"/>
      <c r="E25" s="142"/>
      <c r="F25" s="152"/>
      <c r="G25" s="144"/>
      <c r="H25" s="145"/>
      <c r="I25" s="146"/>
      <c r="J25" s="106" t="str">
        <f>IF(ISTEXT(I25),'Grundlagen VKO'!$A$4," ")</f>
        <v xml:space="preserve"> </v>
      </c>
      <c r="K25" s="147" t="str">
        <f>IF(ISBLANK($H25),"0,00",IF(J25="Pauschalwerte ohne Urlaubsabgeltung",IF($H25="Monat",VLOOKUP($I25,'Grundlagen VKO'!$A$20:$B$25,2),IF($H25="Jahr",VLOOKUP($I25,'Grundlagen VKO'!$A$28:$B$33,2))),IF($H25="Monat",VLOOKUP($I25,'Grundlagen VKO'!$A$46:$B$51,2),"Auswahl nicht möglich")))</f>
        <v>0,00</v>
      </c>
      <c r="L25" s="148" t="str">
        <f>IF(H25="Stunden",#REF!*$K25,$K25)</f>
        <v>0,00</v>
      </c>
      <c r="M25" s="148">
        <f t="shared" si="1"/>
        <v>0</v>
      </c>
      <c r="N25" s="151"/>
      <c r="O25" s="113"/>
      <c r="P25" s="114"/>
      <c r="Q25" s="114"/>
      <c r="R25" s="114"/>
    </row>
    <row r="26" spans="1:18" s="136" customFormat="1" ht="14.25" x14ac:dyDescent="0.2">
      <c r="A26" s="139">
        <f t="shared" si="0"/>
        <v>15</v>
      </c>
      <c r="B26" s="140"/>
      <c r="C26" s="140"/>
      <c r="D26" s="141"/>
      <c r="E26" s="142"/>
      <c r="F26" s="153"/>
      <c r="G26" s="150"/>
      <c r="H26" s="145"/>
      <c r="I26" s="146"/>
      <c r="J26" s="106" t="str">
        <f>IF(ISTEXT(I26),'Grundlagen VKO'!$A$4," ")</f>
        <v xml:space="preserve"> </v>
      </c>
      <c r="K26" s="147" t="str">
        <f>IF(ISBLANK($H26),"0,00",IF(J26="Pauschalwerte ohne Urlaubsabgeltung",IF($H26="Monat",VLOOKUP($I26,'Grundlagen VKO'!$A$20:$B$25,2),IF($H26="Jahr",VLOOKUP($I26,'Grundlagen VKO'!$A$28:$B$33,2))),IF($H26="Monat",VLOOKUP($I26,'Grundlagen VKO'!$A$46:$B$51,2),"Auswahl nicht möglich")))</f>
        <v>0,00</v>
      </c>
      <c r="L26" s="148" t="str">
        <f>IF(H26="Stunden",#REF!*$K26,$K26)</f>
        <v>0,00</v>
      </c>
      <c r="M26" s="148">
        <f t="shared" si="1"/>
        <v>0</v>
      </c>
      <c r="N26" s="151"/>
      <c r="O26" s="113"/>
      <c r="P26" s="114"/>
      <c r="Q26" s="114"/>
      <c r="R26" s="114"/>
    </row>
    <row r="27" spans="1:18" s="136" customFormat="1" ht="14.25" x14ac:dyDescent="0.2">
      <c r="A27" s="139">
        <f t="shared" si="0"/>
        <v>16</v>
      </c>
      <c r="B27" s="140"/>
      <c r="C27" s="140"/>
      <c r="D27" s="141"/>
      <c r="E27" s="142"/>
      <c r="F27" s="153"/>
      <c r="G27" s="150"/>
      <c r="H27" s="145"/>
      <c r="I27" s="146"/>
      <c r="J27" s="106" t="str">
        <f>IF(ISTEXT(I27),'Grundlagen VKO'!$A$4," ")</f>
        <v xml:space="preserve"> </v>
      </c>
      <c r="K27" s="147" t="str">
        <f>IF(ISBLANK($H27),"0,00",IF(J27="Pauschalwerte ohne Urlaubsabgeltung",IF($H27="Monat",VLOOKUP($I27,'Grundlagen VKO'!$A$20:$B$25,2),IF($H27="Jahr",VLOOKUP($I27,'Grundlagen VKO'!$A$28:$B$33,2))),IF($H27="Monat",VLOOKUP($I27,'Grundlagen VKO'!$A$46:$B$51,2),"Auswahl nicht möglich")))</f>
        <v>0,00</v>
      </c>
      <c r="L27" s="147" t="str">
        <f>IF(H27="Stunden",#REF!*$K27,$K27)</f>
        <v>0,00</v>
      </c>
      <c r="M27" s="148">
        <f t="shared" si="1"/>
        <v>0</v>
      </c>
      <c r="N27" s="151"/>
      <c r="O27" s="113"/>
      <c r="P27" s="114"/>
      <c r="Q27" s="114"/>
      <c r="R27" s="114"/>
    </row>
    <row r="28" spans="1:18" s="136" customFormat="1" ht="14.25" x14ac:dyDescent="0.2">
      <c r="A28" s="139">
        <f t="shared" si="0"/>
        <v>17</v>
      </c>
      <c r="B28" s="140"/>
      <c r="C28" s="140"/>
      <c r="D28" s="141"/>
      <c r="E28" s="142"/>
      <c r="F28" s="153"/>
      <c r="G28" s="150"/>
      <c r="H28" s="145"/>
      <c r="I28" s="146"/>
      <c r="J28" s="106" t="str">
        <f>IF(ISTEXT(I28),'Grundlagen VKO'!$A$4," ")</f>
        <v xml:space="preserve"> </v>
      </c>
      <c r="K28" s="147" t="str">
        <f>IF(ISBLANK($H28),"0,00",IF(J28="Pauschalwerte ohne Urlaubsabgeltung",IF($H28="Monat",VLOOKUP($I28,'Grundlagen VKO'!$A$20:$B$25,2),IF($H28="Jahr",VLOOKUP($I28,'Grundlagen VKO'!$A$28:$B$33,2))),IF($H28="Monat",VLOOKUP($I28,'Grundlagen VKO'!$A$46:$B$51,2),"Auswahl nicht möglich")))</f>
        <v>0,00</v>
      </c>
      <c r="L28" s="147" t="str">
        <f>IF(H28="Stunden",#REF!*$K28,$K28)</f>
        <v>0,00</v>
      </c>
      <c r="M28" s="148">
        <f t="shared" si="1"/>
        <v>0</v>
      </c>
      <c r="N28" s="149"/>
      <c r="O28" s="113"/>
      <c r="P28" s="114"/>
      <c r="Q28" s="114"/>
      <c r="R28" s="114"/>
    </row>
    <row r="29" spans="1:18" s="136" customFormat="1" thickBot="1" x14ac:dyDescent="0.25">
      <c r="A29" s="139">
        <f t="shared" si="0"/>
        <v>18</v>
      </c>
      <c r="B29" s="154"/>
      <c r="C29" s="154"/>
      <c r="D29" s="141"/>
      <c r="E29" s="155"/>
      <c r="F29" s="156"/>
      <c r="G29" s="157"/>
      <c r="H29" s="145"/>
      <c r="I29" s="146"/>
      <c r="J29" s="106" t="str">
        <f>IF(ISTEXT(I29),'Grundlagen VKO'!$A$4," ")</f>
        <v xml:space="preserve"> </v>
      </c>
      <c r="K29" s="147" t="str">
        <f>IF(ISBLANK($H29),"0,00",IF(J29="Pauschalwerte ohne Urlaubsabgeltung",IF($H29="Monat",VLOOKUP($I29,'Grundlagen VKO'!$A$20:$B$25,2),IF($H29="Jahr",VLOOKUP($I29,'Grundlagen VKO'!$A$28:$B$33,2))),IF($H29="Monat",VLOOKUP($I29,'Grundlagen VKO'!$A$46:$B$51,2),"Auswahl nicht möglich")))</f>
        <v>0,00</v>
      </c>
      <c r="L29" s="158" t="str">
        <f>IF(H29="Stunden",#REF!*$K29,$K29)</f>
        <v>0,00</v>
      </c>
      <c r="M29" s="148">
        <f t="shared" si="1"/>
        <v>0</v>
      </c>
      <c r="N29" s="159"/>
      <c r="O29" s="113"/>
      <c r="P29" s="114"/>
      <c r="Q29" s="114"/>
      <c r="R29" s="114"/>
    </row>
    <row r="30" spans="1:18" x14ac:dyDescent="0.25">
      <c r="A30" s="136"/>
      <c r="K30" s="138" t="s">
        <v>24</v>
      </c>
      <c r="L30" s="138">
        <f>SUM(L12:L29)</f>
        <v>0</v>
      </c>
      <c r="M30" s="138">
        <f>SUM(M12:M29)</f>
        <v>0</v>
      </c>
      <c r="N30" s="136"/>
      <c r="O30" s="113"/>
    </row>
    <row r="33" spans="1:11" x14ac:dyDescent="0.25">
      <c r="A33" s="217" t="s">
        <v>138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</row>
    <row r="34" spans="1:11" ht="48.75" customHeight="1" x14ac:dyDescent="0.25">
      <c r="A34" s="217" t="s">
        <v>144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</row>
    <row r="37" spans="1:11" x14ac:dyDescent="0.25">
      <c r="J37" s="137" t="str">
        <f>IF(ISTEXT(#REF!),'Grundlagen VKO'!$A$4," ")</f>
        <v xml:space="preserve"> </v>
      </c>
    </row>
  </sheetData>
  <sheetProtection algorithmName="SHA-512" hashValue="FqblG0r7xvt4VcHaeVNSA5SJSE/xmjxgJMh2OSNlvk7/CLpBexmVUUn4vvOwHsE2Uy1BKxkxIjaQDN1tot0cbg==" saltValue="bMOdOL1Gsr/dAsfBFqmu0A==" spinCount="100000" sheet="1" formatRows="0" insertRows="0" deleteRows="0"/>
  <mergeCells count="9">
    <mergeCell ref="A34:K34"/>
    <mergeCell ref="A8:E8"/>
    <mergeCell ref="A3:N3"/>
    <mergeCell ref="A6:E6"/>
    <mergeCell ref="A7:E7"/>
    <mergeCell ref="A33:K33"/>
    <mergeCell ref="F6:K6"/>
    <mergeCell ref="F7:K7"/>
    <mergeCell ref="F8:K8"/>
  </mergeCells>
  <conditionalFormatting sqref="J12:J29">
    <cfRule type="containsText" dxfId="20" priority="3" operator="containsText" text="Pauschalwerte mit Urlaubsabgeltung">
      <formula>NOT(ISERROR(SEARCH("Pauschalwerte mit Urlaubsabgeltung",J12)))</formula>
    </cfRule>
  </conditionalFormatting>
  <dataValidations count="1">
    <dataValidation allowBlank="1" showErrorMessage="1" promptTitle="EINGABE" prompt="Bitte geben Sie die Art der Pauschale an._x000a_" sqref="J12:J29"/>
  </dataValidations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headerFooter>
    <oddFooter>&amp;LCLLD LAG-Management&amp;Czahlenmäßiger Nachweis&amp;R
Stand 17.11.2023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Auswahl!$B$3:$B$4</xm:f>
          </x14:formula1>
          <xm:sqref>D12:D29</xm:sqref>
        </x14:dataValidation>
        <x14:dataValidation type="list" allowBlank="1" showInputMessage="1" showErrorMessage="1">
          <x14:formula1>
            <xm:f>IF($D12="qualifizierter Manager",'Grundlagen VKO'!$A$13:$A$14,'Grundlagen VKO'!$A$15:$A$16)</xm:f>
          </x14:formula1>
          <xm:sqref>I12:I29</xm:sqref>
        </x14:dataValidation>
        <x14:dataValidation type="list" allowBlank="1" showInputMessage="1" showErrorMessage="1">
          <x14:formula1>
            <xm:f>'Grundlagen VKO'!$J$12:$J$13</xm:f>
          </x14:formula1>
          <xm:sqref>H12:H29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AH70"/>
  <sheetViews>
    <sheetView showGridLines="0" zoomScaleNormal="100" workbookViewId="0">
      <selection activeCell="C36" sqref="C36"/>
    </sheetView>
  </sheetViews>
  <sheetFormatPr baseColWidth="10" defaultRowHeight="14.25" x14ac:dyDescent="0.2"/>
  <cols>
    <col min="1" max="1" width="3.42578125" style="2" customWidth="1"/>
    <col min="2" max="2" width="22.85546875" style="2" customWidth="1"/>
    <col min="3" max="4" width="23.7109375" style="2" customWidth="1"/>
    <col min="5" max="5" width="20.85546875" style="2" customWidth="1"/>
    <col min="6" max="6" width="10.5703125" style="2" customWidth="1"/>
    <col min="7" max="8" width="15.28515625" style="2" customWidth="1"/>
    <col min="9" max="9" width="16.85546875" style="28" customWidth="1"/>
    <col min="10" max="10" width="56" style="28" customWidth="1"/>
    <col min="11" max="34" width="11.42578125" style="28"/>
    <col min="35" max="16384" width="11.42578125" style="2"/>
  </cols>
  <sheetData>
    <row r="3" spans="1:34" ht="15" x14ac:dyDescent="0.25">
      <c r="A3" s="221" t="s">
        <v>93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34" ht="15.75" x14ac:dyDescent="0.25">
      <c r="A4" s="32"/>
      <c r="B4" s="19"/>
      <c r="C4" s="19"/>
      <c r="D4" s="19"/>
      <c r="E4" s="51"/>
      <c r="F4" s="59"/>
      <c r="G4" s="59"/>
      <c r="H4" s="59"/>
      <c r="I4" s="59"/>
      <c r="J4" s="59"/>
    </row>
    <row r="5" spans="1:34" ht="15.75" x14ac:dyDescent="0.25">
      <c r="A5" s="32"/>
      <c r="B5" s="19"/>
      <c r="C5" s="19"/>
      <c r="D5" s="19"/>
      <c r="E5" s="51"/>
      <c r="F5" s="59"/>
      <c r="G5" s="59"/>
      <c r="H5" s="59"/>
      <c r="I5" s="59"/>
      <c r="J5" s="76" t="s">
        <v>25</v>
      </c>
    </row>
    <row r="6" spans="1:34" ht="15" customHeight="1" x14ac:dyDescent="0.25">
      <c r="A6" s="218" t="str">
        <f>Gesamtübersicht!$A$7</f>
        <v>Zuwendungs-/Zuweisungsempfänger</v>
      </c>
      <c r="B6" s="219"/>
      <c r="C6" s="220"/>
      <c r="D6" s="222">
        <f>Gesamtübersicht!$B$7</f>
        <v>0</v>
      </c>
      <c r="E6" s="223"/>
      <c r="F6" s="223"/>
      <c r="G6" s="224"/>
      <c r="H6" s="28"/>
    </row>
    <row r="7" spans="1:34" ht="15" customHeight="1" x14ac:dyDescent="0.25">
      <c r="A7" s="218" t="str">
        <f>Gesamtübersicht!$A$8</f>
        <v>Vorhaben</v>
      </c>
      <c r="B7" s="219"/>
      <c r="C7" s="220"/>
      <c r="D7" s="222">
        <f>Gesamtübersicht!$B$8</f>
        <v>0</v>
      </c>
      <c r="E7" s="223"/>
      <c r="F7" s="223"/>
      <c r="G7" s="224"/>
      <c r="H7" s="28"/>
      <c r="I7" s="2"/>
      <c r="J7" s="2"/>
    </row>
    <row r="8" spans="1:34" ht="33.75" customHeight="1" x14ac:dyDescent="0.25">
      <c r="A8" s="218" t="str">
        <f>Gesamtübersicht!$A$9</f>
        <v>Vorgangsnummer laut Zuwendungsbescheid/ Zuweisungsschreiben</v>
      </c>
      <c r="B8" s="219"/>
      <c r="C8" s="220"/>
      <c r="D8" s="222">
        <f>Gesamtübersicht!$B$9</f>
        <v>0</v>
      </c>
      <c r="E8" s="223"/>
      <c r="F8" s="223"/>
      <c r="G8" s="224"/>
      <c r="I8" s="2"/>
    </row>
    <row r="9" spans="1:34" ht="15.75" x14ac:dyDescent="0.25">
      <c r="A9" s="32"/>
      <c r="B9" s="19"/>
      <c r="C9" s="19"/>
      <c r="D9" s="19"/>
      <c r="E9" s="51"/>
      <c r="F9" s="59"/>
      <c r="G9" s="28"/>
      <c r="H9" s="28"/>
      <c r="I9" s="66"/>
    </row>
    <row r="10" spans="1:34" s="3" customFormat="1" ht="14.25" customHeight="1" x14ac:dyDescent="0.2">
      <c r="A10" s="227" t="s">
        <v>0</v>
      </c>
      <c r="B10" s="228" t="s">
        <v>26</v>
      </c>
      <c r="C10" s="228" t="s">
        <v>27</v>
      </c>
      <c r="D10" s="227" t="s">
        <v>28</v>
      </c>
      <c r="E10" s="227" t="s">
        <v>20</v>
      </c>
      <c r="F10" s="229" t="s">
        <v>21</v>
      </c>
      <c r="G10" s="55" t="s">
        <v>22</v>
      </c>
      <c r="H10" s="229" t="s">
        <v>30</v>
      </c>
      <c r="I10" s="229" t="s">
        <v>29</v>
      </c>
      <c r="J10" s="229" t="s">
        <v>9</v>
      </c>
      <c r="K10" s="28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x14ac:dyDescent="0.2">
      <c r="A11" s="227"/>
      <c r="B11" s="228"/>
      <c r="C11" s="228"/>
      <c r="D11" s="227"/>
      <c r="E11" s="227"/>
      <c r="F11" s="230"/>
      <c r="G11" s="56" t="s">
        <v>4</v>
      </c>
      <c r="H11" s="230"/>
      <c r="I11" s="230"/>
      <c r="J11" s="230"/>
    </row>
    <row r="12" spans="1:34" x14ac:dyDescent="0.2">
      <c r="A12" s="60"/>
      <c r="B12" s="60"/>
      <c r="C12" s="60"/>
      <c r="D12" s="60"/>
      <c r="E12" s="61"/>
      <c r="F12" s="62"/>
      <c r="G12" s="63"/>
      <c r="H12" s="65"/>
      <c r="I12" s="57">
        <f>$G12*$F12</f>
        <v>0</v>
      </c>
      <c r="J12" s="58"/>
    </row>
    <row r="13" spans="1:34" x14ac:dyDescent="0.2">
      <c r="A13" s="60"/>
      <c r="B13" s="60"/>
      <c r="C13" s="60"/>
      <c r="D13" s="60"/>
      <c r="E13" s="64"/>
      <c r="F13" s="62"/>
      <c r="G13" s="63"/>
      <c r="H13" s="65"/>
      <c r="I13" s="57">
        <f t="shared" ref="I13:I22" si="0">$G13*$F13</f>
        <v>0</v>
      </c>
      <c r="J13" s="58"/>
    </row>
    <row r="14" spans="1:34" ht="14.25" customHeight="1" x14ac:dyDescent="0.2">
      <c r="A14" s="60"/>
      <c r="B14" s="60"/>
      <c r="C14" s="60"/>
      <c r="D14" s="60"/>
      <c r="E14" s="64"/>
      <c r="F14" s="62"/>
      <c r="G14" s="63"/>
      <c r="H14" s="65"/>
      <c r="I14" s="57">
        <f t="shared" si="0"/>
        <v>0</v>
      </c>
      <c r="J14" s="58"/>
    </row>
    <row r="15" spans="1:34" ht="14.25" customHeight="1" x14ac:dyDescent="0.2">
      <c r="A15" s="60"/>
      <c r="B15" s="60"/>
      <c r="C15" s="60"/>
      <c r="D15" s="60"/>
      <c r="E15" s="64"/>
      <c r="F15" s="62"/>
      <c r="G15" s="63"/>
      <c r="H15" s="65"/>
      <c r="I15" s="57">
        <f t="shared" si="0"/>
        <v>0</v>
      </c>
      <c r="J15" s="58"/>
    </row>
    <row r="16" spans="1:34" ht="14.25" customHeight="1" x14ac:dyDescent="0.2">
      <c r="A16" s="60"/>
      <c r="B16" s="60"/>
      <c r="C16" s="60"/>
      <c r="D16" s="60"/>
      <c r="E16" s="64"/>
      <c r="F16" s="62"/>
      <c r="G16" s="63"/>
      <c r="H16" s="65"/>
      <c r="I16" s="57">
        <f t="shared" si="0"/>
        <v>0</v>
      </c>
      <c r="J16" s="58"/>
    </row>
    <row r="17" spans="1:12" ht="14.25" customHeight="1" x14ac:dyDescent="0.2">
      <c r="A17" s="60"/>
      <c r="B17" s="60"/>
      <c r="C17" s="60"/>
      <c r="D17" s="60"/>
      <c r="E17" s="64"/>
      <c r="F17" s="62"/>
      <c r="G17" s="63"/>
      <c r="H17" s="65"/>
      <c r="I17" s="57">
        <f t="shared" si="0"/>
        <v>0</v>
      </c>
      <c r="J17" s="58"/>
    </row>
    <row r="18" spans="1:12" ht="14.25" customHeight="1" x14ac:dyDescent="0.2">
      <c r="A18" s="60"/>
      <c r="B18" s="60"/>
      <c r="C18" s="60"/>
      <c r="D18" s="60"/>
      <c r="E18" s="64"/>
      <c r="F18" s="62"/>
      <c r="G18" s="63"/>
      <c r="H18" s="65"/>
      <c r="I18" s="57">
        <f t="shared" si="0"/>
        <v>0</v>
      </c>
      <c r="J18" s="58"/>
    </row>
    <row r="19" spans="1:12" ht="13.5" customHeight="1" x14ac:dyDescent="0.2">
      <c r="A19" s="60"/>
      <c r="B19" s="60"/>
      <c r="C19" s="60"/>
      <c r="D19" s="60"/>
      <c r="E19" s="64"/>
      <c r="F19" s="62"/>
      <c r="G19" s="63"/>
      <c r="H19" s="65"/>
      <c r="I19" s="57">
        <f t="shared" si="0"/>
        <v>0</v>
      </c>
      <c r="J19" s="58"/>
    </row>
    <row r="20" spans="1:12" ht="13.5" customHeight="1" x14ac:dyDescent="0.2">
      <c r="A20" s="60"/>
      <c r="B20" s="60"/>
      <c r="C20" s="60"/>
      <c r="D20" s="60"/>
      <c r="E20" s="64"/>
      <c r="F20" s="62"/>
      <c r="G20" s="63"/>
      <c r="H20" s="65"/>
      <c r="I20" s="57">
        <f t="shared" si="0"/>
        <v>0</v>
      </c>
      <c r="J20" s="58"/>
    </row>
    <row r="21" spans="1:12" ht="13.5" customHeight="1" x14ac:dyDescent="0.2">
      <c r="A21" s="60"/>
      <c r="B21" s="60"/>
      <c r="C21" s="60"/>
      <c r="D21" s="60"/>
      <c r="E21" s="64"/>
      <c r="F21" s="62"/>
      <c r="G21" s="63"/>
      <c r="H21" s="65"/>
      <c r="I21" s="57">
        <f t="shared" si="0"/>
        <v>0</v>
      </c>
      <c r="J21" s="58"/>
    </row>
    <row r="22" spans="1:12" ht="13.5" customHeight="1" x14ac:dyDescent="0.2">
      <c r="A22" s="60"/>
      <c r="B22" s="60"/>
      <c r="C22" s="60"/>
      <c r="D22" s="60"/>
      <c r="E22" s="64"/>
      <c r="F22" s="62"/>
      <c r="G22" s="63"/>
      <c r="H22" s="65"/>
      <c r="I22" s="57">
        <f t="shared" si="0"/>
        <v>0</v>
      </c>
      <c r="J22" s="58"/>
    </row>
    <row r="23" spans="1:12" x14ac:dyDescent="0.2">
      <c r="A23" s="42"/>
      <c r="B23" s="42"/>
      <c r="C23" s="42"/>
      <c r="D23" s="42"/>
      <c r="E23" s="42"/>
      <c r="H23" s="91" t="s">
        <v>24</v>
      </c>
      <c r="I23" s="92">
        <f>SUM(I12:I22)</f>
        <v>0</v>
      </c>
      <c r="J23" s="42"/>
    </row>
    <row r="24" spans="1:12" x14ac:dyDescent="0.2">
      <c r="A24" s="42"/>
      <c r="B24" s="42"/>
      <c r="C24" s="42"/>
      <c r="D24" s="42"/>
      <c r="E24" s="42"/>
      <c r="F24" s="45"/>
      <c r="G24" s="42"/>
      <c r="H24" s="42"/>
      <c r="I24" s="42"/>
    </row>
    <row r="25" spans="1:12" ht="14.25" customHeight="1" x14ac:dyDescent="0.2">
      <c r="A25" s="225"/>
      <c r="B25" s="226"/>
      <c r="C25" s="226"/>
      <c r="D25" s="226"/>
      <c r="E25" s="226"/>
      <c r="F25" s="226"/>
      <c r="G25" s="54"/>
      <c r="H25" s="54"/>
    </row>
    <row r="26" spans="1:12" ht="15" x14ac:dyDescent="0.2">
      <c r="A26" s="225"/>
      <c r="B26" s="226"/>
      <c r="C26" s="226"/>
      <c r="D26" s="226"/>
      <c r="E26" s="226"/>
      <c r="F26" s="226"/>
      <c r="G26" s="225"/>
      <c r="H26" s="226"/>
      <c r="I26" s="226"/>
      <c r="J26" s="226"/>
      <c r="K26" s="226"/>
      <c r="L26" s="226"/>
    </row>
    <row r="27" spans="1:12" ht="22.5" customHeight="1" x14ac:dyDescent="0.2">
      <c r="A27" s="225"/>
      <c r="B27" s="226"/>
      <c r="C27" s="226"/>
      <c r="D27" s="226"/>
      <c r="E27" s="226"/>
      <c r="F27" s="226"/>
      <c r="G27" s="28"/>
      <c r="H27" s="28"/>
    </row>
    <row r="28" spans="1:12" x14ac:dyDescent="0.2">
      <c r="A28" s="28"/>
      <c r="B28" s="28"/>
      <c r="C28" s="28"/>
      <c r="D28" s="28"/>
      <c r="E28" s="28"/>
      <c r="F28" s="28"/>
      <c r="G28" s="28"/>
      <c r="H28" s="28"/>
    </row>
    <row r="29" spans="1:12" x14ac:dyDescent="0.2">
      <c r="A29" s="28"/>
      <c r="B29" s="28"/>
      <c r="C29" s="28"/>
      <c r="D29" s="28"/>
      <c r="E29" s="28"/>
      <c r="F29" s="28"/>
      <c r="G29" s="28"/>
      <c r="H29" s="28"/>
    </row>
    <row r="30" spans="1:12" x14ac:dyDescent="0.2">
      <c r="A30" s="28"/>
      <c r="B30" s="28"/>
      <c r="C30" s="28"/>
      <c r="D30" s="28"/>
      <c r="E30" s="28"/>
      <c r="F30" s="28"/>
      <c r="G30" s="28"/>
      <c r="H30" s="28"/>
    </row>
    <row r="31" spans="1:12" x14ac:dyDescent="0.2">
      <c r="A31" s="28"/>
      <c r="B31" s="28"/>
      <c r="C31" s="28"/>
      <c r="D31" s="28"/>
      <c r="E31" s="28"/>
      <c r="F31" s="28"/>
      <c r="G31" s="28"/>
      <c r="H31" s="28"/>
    </row>
    <row r="32" spans="1:12" x14ac:dyDescent="0.2">
      <c r="A32" s="28"/>
      <c r="B32" s="28"/>
      <c r="C32" s="28"/>
      <c r="D32" s="28"/>
      <c r="E32" s="28"/>
      <c r="F32" s="28"/>
      <c r="G32" s="28"/>
      <c r="H32" s="28"/>
    </row>
    <row r="33" spans="1:8" x14ac:dyDescent="0.2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x14ac:dyDescent="0.2">
      <c r="A36" s="28"/>
      <c r="B36" s="28"/>
      <c r="C36" s="28"/>
      <c r="D36" s="28"/>
      <c r="E36" s="28"/>
      <c r="F36" s="28"/>
      <c r="G36" s="28"/>
      <c r="H36" s="28"/>
    </row>
    <row r="37" spans="1:8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  <row r="41" spans="1:8" x14ac:dyDescent="0.2">
      <c r="A41" s="28"/>
      <c r="B41" s="28"/>
      <c r="C41" s="28"/>
      <c r="D41" s="28"/>
      <c r="E41" s="28"/>
      <c r="F41" s="28"/>
      <c r="G41" s="28"/>
      <c r="H41" s="28"/>
    </row>
    <row r="42" spans="1:8" x14ac:dyDescent="0.2">
      <c r="A42" s="28"/>
      <c r="B42" s="28"/>
      <c r="C42" s="28"/>
      <c r="D42" s="28"/>
      <c r="E42" s="28"/>
      <c r="F42" s="28"/>
      <c r="G42" s="28"/>
      <c r="H42" s="28"/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x14ac:dyDescent="0.2">
      <c r="A44" s="28"/>
      <c r="B44" s="28"/>
      <c r="C44" s="28"/>
      <c r="D44" s="28"/>
      <c r="E44" s="28"/>
      <c r="F44" s="28"/>
      <c r="G44" s="28"/>
      <c r="H44" s="28"/>
    </row>
    <row r="45" spans="1:8" x14ac:dyDescent="0.2">
      <c r="A45" s="28"/>
      <c r="B45" s="28"/>
      <c r="C45" s="28"/>
      <c r="D45" s="28"/>
      <c r="E45" s="28"/>
      <c r="F45" s="28"/>
      <c r="G45" s="28"/>
      <c r="H45" s="28"/>
    </row>
    <row r="46" spans="1:8" x14ac:dyDescent="0.2">
      <c r="A46" s="28"/>
      <c r="B46" s="28"/>
      <c r="C46" s="28"/>
      <c r="D46" s="28"/>
      <c r="E46" s="28"/>
      <c r="F46" s="28"/>
      <c r="G46" s="28"/>
      <c r="H46" s="28"/>
    </row>
    <row r="47" spans="1:8" x14ac:dyDescent="0.2">
      <c r="A47" s="28"/>
      <c r="B47" s="28"/>
      <c r="C47" s="28"/>
      <c r="D47" s="28"/>
      <c r="E47" s="28"/>
      <c r="F47" s="28"/>
      <c r="G47" s="28"/>
      <c r="H47" s="28"/>
    </row>
    <row r="48" spans="1:8" x14ac:dyDescent="0.2">
      <c r="A48" s="28"/>
      <c r="B48" s="28"/>
      <c r="C48" s="28"/>
      <c r="D48" s="28"/>
      <c r="E48" s="28"/>
      <c r="F48" s="28"/>
      <c r="G48" s="28"/>
      <c r="H48" s="28"/>
    </row>
    <row r="49" spans="1:8" x14ac:dyDescent="0.2">
      <c r="A49" s="28"/>
      <c r="B49" s="28"/>
      <c r="C49" s="28"/>
      <c r="D49" s="28"/>
      <c r="E49" s="28"/>
      <c r="F49" s="28"/>
      <c r="G49" s="28"/>
      <c r="H49" s="28"/>
    </row>
    <row r="50" spans="1:8" x14ac:dyDescent="0.2">
      <c r="A50" s="28"/>
      <c r="B50" s="28"/>
      <c r="C50" s="28"/>
      <c r="D50" s="28"/>
      <c r="E50" s="28"/>
      <c r="F50" s="28"/>
      <c r="G50" s="28"/>
      <c r="H50" s="28"/>
    </row>
    <row r="51" spans="1:8" x14ac:dyDescent="0.2">
      <c r="A51" s="28"/>
      <c r="B51" s="28"/>
      <c r="C51" s="28"/>
      <c r="D51" s="28"/>
      <c r="E51" s="28"/>
      <c r="F51" s="28"/>
      <c r="G51" s="28"/>
      <c r="H51" s="28"/>
    </row>
    <row r="52" spans="1:8" x14ac:dyDescent="0.2">
      <c r="A52" s="28"/>
      <c r="B52" s="28"/>
      <c r="C52" s="28"/>
      <c r="D52" s="28"/>
      <c r="E52" s="28"/>
      <c r="F52" s="28"/>
      <c r="G52" s="28"/>
      <c r="H52" s="28"/>
    </row>
    <row r="53" spans="1:8" x14ac:dyDescent="0.2">
      <c r="A53" s="28"/>
      <c r="B53" s="28"/>
      <c r="C53" s="28"/>
      <c r="D53" s="28"/>
      <c r="E53" s="28"/>
      <c r="F53" s="28"/>
      <c r="G53" s="28"/>
      <c r="H53" s="28"/>
    </row>
    <row r="54" spans="1:8" x14ac:dyDescent="0.2">
      <c r="A54" s="28"/>
      <c r="B54" s="28"/>
      <c r="C54" s="28"/>
      <c r="D54" s="28"/>
      <c r="E54" s="28"/>
      <c r="F54" s="28"/>
      <c r="G54" s="28"/>
      <c r="H54" s="28"/>
    </row>
    <row r="55" spans="1:8" x14ac:dyDescent="0.2">
      <c r="A55" s="28"/>
      <c r="B55" s="28"/>
      <c r="C55" s="28"/>
      <c r="D55" s="28"/>
      <c r="E55" s="28"/>
      <c r="F55" s="28"/>
      <c r="G55" s="28"/>
      <c r="H55" s="28"/>
    </row>
    <row r="56" spans="1:8" x14ac:dyDescent="0.2">
      <c r="A56" s="28"/>
      <c r="B56" s="28"/>
      <c r="C56" s="28"/>
      <c r="D56" s="28"/>
      <c r="E56" s="28"/>
      <c r="F56" s="28"/>
      <c r="G56" s="28"/>
      <c r="H56" s="28"/>
    </row>
    <row r="57" spans="1:8" x14ac:dyDescent="0.2">
      <c r="A57" s="28"/>
      <c r="B57" s="28"/>
      <c r="C57" s="28"/>
      <c r="D57" s="28"/>
      <c r="E57" s="28"/>
      <c r="F57" s="28"/>
      <c r="G57" s="28"/>
      <c r="H57" s="28"/>
    </row>
    <row r="58" spans="1:8" x14ac:dyDescent="0.2">
      <c r="A58" s="28"/>
      <c r="B58" s="28"/>
      <c r="C58" s="28"/>
      <c r="D58" s="28"/>
      <c r="E58" s="28"/>
      <c r="F58" s="28"/>
      <c r="G58" s="28"/>
      <c r="H58" s="28"/>
    </row>
    <row r="59" spans="1:8" x14ac:dyDescent="0.2">
      <c r="A59" s="28"/>
      <c r="B59" s="28"/>
      <c r="C59" s="28"/>
      <c r="D59" s="28"/>
      <c r="E59" s="28"/>
      <c r="F59" s="28"/>
      <c r="G59" s="28"/>
      <c r="H59" s="28"/>
    </row>
    <row r="60" spans="1:8" x14ac:dyDescent="0.2">
      <c r="A60" s="28"/>
      <c r="B60" s="28"/>
      <c r="C60" s="28"/>
      <c r="D60" s="28"/>
      <c r="E60" s="28"/>
      <c r="F60" s="28"/>
      <c r="G60" s="28"/>
      <c r="H60" s="28"/>
    </row>
    <row r="61" spans="1:8" x14ac:dyDescent="0.2">
      <c r="A61" s="28"/>
      <c r="B61" s="28"/>
      <c r="C61" s="28"/>
      <c r="D61" s="28"/>
      <c r="E61" s="28"/>
      <c r="F61" s="28"/>
      <c r="G61" s="28"/>
      <c r="H61" s="28"/>
    </row>
    <row r="62" spans="1:8" x14ac:dyDescent="0.2">
      <c r="A62" s="28"/>
      <c r="B62" s="28"/>
      <c r="C62" s="28"/>
      <c r="D62" s="28"/>
      <c r="E62" s="28"/>
      <c r="F62" s="28"/>
      <c r="G62" s="28"/>
      <c r="H62" s="28"/>
    </row>
    <row r="63" spans="1:8" x14ac:dyDescent="0.2">
      <c r="A63" s="28"/>
      <c r="B63" s="28"/>
      <c r="C63" s="28"/>
      <c r="D63" s="28"/>
      <c r="E63" s="28"/>
      <c r="F63" s="28"/>
      <c r="G63" s="28"/>
      <c r="H63" s="28"/>
    </row>
    <row r="64" spans="1:8" x14ac:dyDescent="0.2">
      <c r="A64" s="28"/>
      <c r="B64" s="28"/>
      <c r="C64" s="28"/>
      <c r="D64" s="28"/>
      <c r="E64" s="28"/>
      <c r="F64" s="28"/>
      <c r="G64" s="28"/>
      <c r="H64" s="28"/>
    </row>
    <row r="65" spans="1:8" x14ac:dyDescent="0.2">
      <c r="A65" s="28"/>
      <c r="B65" s="28"/>
      <c r="C65" s="28"/>
      <c r="D65" s="28"/>
      <c r="E65" s="28"/>
      <c r="F65" s="28"/>
      <c r="G65" s="28"/>
      <c r="H65" s="28"/>
    </row>
    <row r="66" spans="1:8" x14ac:dyDescent="0.2">
      <c r="A66" s="28"/>
      <c r="B66" s="28"/>
      <c r="C66" s="28"/>
      <c r="D66" s="28"/>
      <c r="E66" s="28"/>
      <c r="F66" s="28"/>
      <c r="G66" s="28"/>
      <c r="H66" s="28"/>
    </row>
    <row r="67" spans="1:8" x14ac:dyDescent="0.2">
      <c r="A67" s="28"/>
      <c r="B67" s="28"/>
      <c r="C67" s="28"/>
      <c r="D67" s="28"/>
      <c r="E67" s="28"/>
      <c r="F67" s="28"/>
      <c r="G67" s="28"/>
      <c r="H67" s="28"/>
    </row>
    <row r="68" spans="1:8" x14ac:dyDescent="0.2">
      <c r="A68" s="28"/>
      <c r="B68" s="28"/>
      <c r="C68" s="28"/>
      <c r="D68" s="28"/>
      <c r="E68" s="28"/>
      <c r="F68" s="28"/>
      <c r="G68" s="28"/>
      <c r="H68" s="28"/>
    </row>
    <row r="69" spans="1:8" x14ac:dyDescent="0.2">
      <c r="A69" s="28"/>
      <c r="B69" s="28"/>
      <c r="C69" s="28"/>
      <c r="D69" s="28"/>
      <c r="E69" s="28"/>
      <c r="F69" s="28"/>
      <c r="G69" s="28"/>
      <c r="H69" s="28"/>
    </row>
    <row r="70" spans="1:8" x14ac:dyDescent="0.2">
      <c r="A70" s="28"/>
      <c r="B70" s="28"/>
      <c r="C70" s="28"/>
      <c r="D70" s="28"/>
      <c r="E70" s="28"/>
      <c r="F70" s="28"/>
      <c r="G70" s="28"/>
      <c r="H70" s="28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Auswahl!$F$2:$F$5</xm:f>
          </x14:formula1>
          <xm:sqref>D12:D22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9"/>
  <sheetViews>
    <sheetView topLeftCell="A7" zoomScale="115" zoomScaleNormal="115" workbookViewId="0">
      <selection activeCell="B33" sqref="B33"/>
    </sheetView>
  </sheetViews>
  <sheetFormatPr baseColWidth="10" defaultRowHeight="15" x14ac:dyDescent="0.25"/>
  <cols>
    <col min="1" max="4" width="15.7109375" style="77" customWidth="1"/>
    <col min="7" max="7" width="23.42578125" bestFit="1" customWidth="1"/>
    <col min="8" max="8" width="22.42578125" bestFit="1" customWidth="1"/>
  </cols>
  <sheetData>
    <row r="4" spans="1:10" x14ac:dyDescent="0.25">
      <c r="A4" s="96" t="s">
        <v>96</v>
      </c>
      <c r="B4" s="78"/>
      <c r="C4" s="78"/>
      <c r="D4" s="78"/>
    </row>
    <row r="5" spans="1:10" x14ac:dyDescent="0.25">
      <c r="A5" s="95" t="s">
        <v>44</v>
      </c>
      <c r="B5" s="78"/>
      <c r="C5" s="78"/>
      <c r="D5" s="78"/>
    </row>
    <row r="9" spans="1:10" x14ac:dyDescent="0.25">
      <c r="A9" s="231" t="s">
        <v>45</v>
      </c>
      <c r="B9" s="231"/>
      <c r="C9" s="231"/>
      <c r="D9" s="231"/>
    </row>
    <row r="10" spans="1:10" x14ac:dyDescent="0.25">
      <c r="A10" s="232" t="s">
        <v>95</v>
      </c>
      <c r="B10" s="232"/>
      <c r="C10" s="232"/>
      <c r="D10" s="232"/>
    </row>
    <row r="11" spans="1:10" x14ac:dyDescent="0.25">
      <c r="A11" s="79" t="s">
        <v>46</v>
      </c>
      <c r="B11" s="80" t="s">
        <v>47</v>
      </c>
      <c r="C11" s="79"/>
      <c r="D11" s="79"/>
      <c r="G11" t="s">
        <v>87</v>
      </c>
      <c r="H11" t="s">
        <v>88</v>
      </c>
      <c r="J11" t="s">
        <v>89</v>
      </c>
    </row>
    <row r="12" spans="1:10" x14ac:dyDescent="0.25">
      <c r="A12" s="81" t="s">
        <v>50</v>
      </c>
      <c r="B12" s="82">
        <v>46.5</v>
      </c>
      <c r="C12" s="82"/>
      <c r="D12" s="82"/>
      <c r="G12" s="7"/>
      <c r="H12" s="7"/>
      <c r="J12" t="s">
        <v>90</v>
      </c>
    </row>
    <row r="13" spans="1:10" x14ac:dyDescent="0.25">
      <c r="A13" s="81" t="s">
        <v>51</v>
      </c>
      <c r="B13" s="82">
        <v>30.5</v>
      </c>
      <c r="C13" s="82"/>
      <c r="D13" s="82"/>
      <c r="G13" s="7"/>
      <c r="H13" s="7"/>
      <c r="J13" t="s">
        <v>92</v>
      </c>
    </row>
    <row r="14" spans="1:10" x14ac:dyDescent="0.25">
      <c r="A14" s="81" t="s">
        <v>52</v>
      </c>
      <c r="B14" s="82">
        <v>28.5</v>
      </c>
      <c r="C14" s="82"/>
      <c r="D14" s="82"/>
      <c r="G14" s="7"/>
      <c r="H14" s="7"/>
    </row>
    <row r="15" spans="1:10" x14ac:dyDescent="0.25">
      <c r="A15" s="81" t="s">
        <v>53</v>
      </c>
      <c r="B15" s="82">
        <v>22</v>
      </c>
      <c r="C15" s="82"/>
      <c r="D15" s="82"/>
      <c r="G15" s="7"/>
      <c r="H15" s="7"/>
    </row>
    <row r="16" spans="1:10" x14ac:dyDescent="0.25">
      <c r="A16" s="81" t="s">
        <v>54</v>
      </c>
      <c r="B16" s="82">
        <v>18</v>
      </c>
      <c r="C16" s="82"/>
      <c r="D16" s="82"/>
      <c r="G16" s="7"/>
      <c r="H16" s="7"/>
    </row>
    <row r="17" spans="1:8" x14ac:dyDescent="0.25">
      <c r="A17" s="81" t="s">
        <v>55</v>
      </c>
      <c r="B17" s="82">
        <v>16</v>
      </c>
      <c r="C17" s="82"/>
      <c r="D17" s="82"/>
      <c r="G17" s="7"/>
      <c r="H17" s="7"/>
    </row>
    <row r="18" spans="1:8" x14ac:dyDescent="0.25">
      <c r="A18" s="81"/>
      <c r="B18" s="82"/>
      <c r="C18" s="82"/>
      <c r="D18" s="82"/>
      <c r="G18" s="7"/>
      <c r="H18" s="7"/>
    </row>
    <row r="19" spans="1:8" x14ac:dyDescent="0.25">
      <c r="A19" s="79" t="s">
        <v>46</v>
      </c>
      <c r="B19" s="79" t="s">
        <v>48</v>
      </c>
      <c r="C19" s="82"/>
      <c r="D19" s="82"/>
      <c r="G19" s="7"/>
      <c r="H19" s="7"/>
    </row>
    <row r="20" spans="1:8" x14ac:dyDescent="0.25">
      <c r="A20" s="81" t="s">
        <v>50</v>
      </c>
      <c r="B20" s="82">
        <v>8092</v>
      </c>
      <c r="C20" s="82"/>
      <c r="D20" s="82"/>
      <c r="G20" s="7"/>
      <c r="H20" s="7"/>
    </row>
    <row r="21" spans="1:8" x14ac:dyDescent="0.25">
      <c r="A21" s="81" t="s">
        <v>51</v>
      </c>
      <c r="B21" s="82">
        <v>5318</v>
      </c>
      <c r="C21" s="82"/>
      <c r="D21" s="82"/>
      <c r="G21" s="7"/>
      <c r="H21" s="7"/>
    </row>
    <row r="22" spans="1:8" x14ac:dyDescent="0.25">
      <c r="A22" s="81" t="s">
        <v>52</v>
      </c>
      <c r="B22" s="82">
        <v>4969</v>
      </c>
      <c r="C22" s="82"/>
      <c r="D22" s="82"/>
      <c r="G22" s="7"/>
      <c r="H22" s="7"/>
    </row>
    <row r="23" spans="1:8" x14ac:dyDescent="0.25">
      <c r="A23" s="81" t="s">
        <v>53</v>
      </c>
      <c r="B23" s="82">
        <v>3787</v>
      </c>
      <c r="C23" s="82"/>
      <c r="D23" s="82"/>
      <c r="G23" s="7"/>
      <c r="H23" s="7"/>
    </row>
    <row r="24" spans="1:8" x14ac:dyDescent="0.25">
      <c r="A24" s="81" t="s">
        <v>54</v>
      </c>
      <c r="B24" s="82">
        <v>3109</v>
      </c>
      <c r="C24" s="82"/>
      <c r="D24" s="82"/>
      <c r="G24" s="7"/>
      <c r="H24" s="7"/>
    </row>
    <row r="25" spans="1:8" x14ac:dyDescent="0.25">
      <c r="A25" s="81" t="s">
        <v>55</v>
      </c>
      <c r="B25" s="82">
        <v>2771</v>
      </c>
      <c r="C25" s="82"/>
      <c r="D25" s="82"/>
      <c r="G25" s="7"/>
      <c r="H25" s="7"/>
    </row>
    <row r="26" spans="1:8" x14ac:dyDescent="0.25">
      <c r="A26" s="81"/>
      <c r="B26" s="82"/>
      <c r="C26" s="82"/>
      <c r="D26" s="82"/>
      <c r="G26" s="7"/>
      <c r="H26" s="7"/>
    </row>
    <row r="27" spans="1:8" x14ac:dyDescent="0.25">
      <c r="A27" s="79" t="s">
        <v>46</v>
      </c>
      <c r="B27" s="79" t="s">
        <v>49</v>
      </c>
      <c r="C27" s="82"/>
      <c r="D27" s="82"/>
      <c r="G27" s="7"/>
      <c r="H27" s="7"/>
    </row>
    <row r="28" spans="1:8" x14ac:dyDescent="0.25">
      <c r="A28" s="81" t="s">
        <v>50</v>
      </c>
      <c r="B28" s="82">
        <v>97102</v>
      </c>
      <c r="C28" s="82"/>
      <c r="D28" s="82"/>
      <c r="G28" s="7"/>
      <c r="H28" s="7"/>
    </row>
    <row r="29" spans="1:8" x14ac:dyDescent="0.25">
      <c r="A29" s="81" t="s">
        <v>51</v>
      </c>
      <c r="B29" s="82">
        <v>63818</v>
      </c>
      <c r="C29" s="82"/>
      <c r="D29" s="82"/>
      <c r="G29" s="7"/>
      <c r="H29" s="7"/>
    </row>
    <row r="30" spans="1:8" x14ac:dyDescent="0.25">
      <c r="A30" s="81" t="s">
        <v>52</v>
      </c>
      <c r="B30" s="82">
        <v>59633</v>
      </c>
      <c r="C30" s="82"/>
      <c r="D30" s="82"/>
      <c r="G30" s="7"/>
      <c r="H30" s="7"/>
    </row>
    <row r="31" spans="1:8" x14ac:dyDescent="0.25">
      <c r="A31" s="81" t="s">
        <v>53</v>
      </c>
      <c r="B31" s="82">
        <v>45445</v>
      </c>
      <c r="C31" s="82"/>
      <c r="D31" s="82"/>
      <c r="G31" s="7"/>
      <c r="H31" s="7"/>
    </row>
    <row r="32" spans="1:8" x14ac:dyDescent="0.25">
      <c r="A32" s="81" t="s">
        <v>54</v>
      </c>
      <c r="B32" s="82">
        <v>37314</v>
      </c>
      <c r="C32" s="82"/>
      <c r="D32" s="82"/>
      <c r="G32" s="7"/>
      <c r="H32" s="7"/>
    </row>
    <row r="33" spans="1:8" x14ac:dyDescent="0.25">
      <c r="A33" s="81" t="s">
        <v>55</v>
      </c>
      <c r="B33" s="82">
        <v>33257</v>
      </c>
      <c r="C33" s="82"/>
      <c r="D33" s="82"/>
      <c r="G33" s="7"/>
      <c r="H33" s="7"/>
    </row>
    <row r="34" spans="1:8" x14ac:dyDescent="0.25">
      <c r="A34" s="81"/>
      <c r="B34" s="82"/>
      <c r="C34" s="82"/>
      <c r="D34" s="82"/>
      <c r="G34" s="7"/>
      <c r="H34" s="7"/>
    </row>
    <row r="35" spans="1:8" x14ac:dyDescent="0.25">
      <c r="A35" s="83"/>
      <c r="B35" s="83"/>
      <c r="C35" s="84"/>
      <c r="D35" s="84"/>
      <c r="G35" s="7"/>
      <c r="H35" s="7"/>
    </row>
    <row r="36" spans="1:8" x14ac:dyDescent="0.25">
      <c r="A36" s="232" t="s">
        <v>56</v>
      </c>
      <c r="B36" s="232"/>
      <c r="C36" s="232"/>
      <c r="D36" s="232"/>
      <c r="G36" s="7"/>
      <c r="H36" s="7"/>
    </row>
    <row r="37" spans="1:8" x14ac:dyDescent="0.25">
      <c r="A37" s="79" t="s">
        <v>46</v>
      </c>
      <c r="B37" s="80" t="s">
        <v>47</v>
      </c>
      <c r="C37" s="79"/>
      <c r="D37" s="79"/>
      <c r="G37" s="7"/>
      <c r="H37" s="7"/>
    </row>
    <row r="38" spans="1:8" x14ac:dyDescent="0.25">
      <c r="A38" s="81" t="s">
        <v>50</v>
      </c>
      <c r="B38" s="82">
        <v>52.5</v>
      </c>
      <c r="C38" s="82"/>
      <c r="D38" s="82"/>
      <c r="G38" s="7"/>
      <c r="H38" s="7"/>
    </row>
    <row r="39" spans="1:8" x14ac:dyDescent="0.25">
      <c r="A39" s="81" t="s">
        <v>51</v>
      </c>
      <c r="B39" s="82">
        <v>34.5</v>
      </c>
      <c r="C39" s="82"/>
      <c r="D39" s="82"/>
      <c r="G39" s="7"/>
      <c r="H39" s="7"/>
    </row>
    <row r="40" spans="1:8" x14ac:dyDescent="0.25">
      <c r="A40" s="81" t="s">
        <v>52</v>
      </c>
      <c r="B40" s="82">
        <v>32</v>
      </c>
      <c r="C40" s="82"/>
      <c r="D40" s="82"/>
      <c r="G40" s="7"/>
      <c r="H40" s="7"/>
    </row>
    <row r="41" spans="1:8" x14ac:dyDescent="0.25">
      <c r="A41" s="81" t="s">
        <v>53</v>
      </c>
      <c r="B41" s="82">
        <v>24.5</v>
      </c>
      <c r="C41" s="82"/>
      <c r="D41" s="82"/>
      <c r="G41" s="7"/>
      <c r="H41" s="7"/>
    </row>
    <row r="42" spans="1:8" x14ac:dyDescent="0.25">
      <c r="A42" s="81" t="s">
        <v>54</v>
      </c>
      <c r="B42" s="82">
        <v>20</v>
      </c>
      <c r="C42" s="82"/>
      <c r="D42" s="82"/>
      <c r="G42" s="7"/>
      <c r="H42" s="7"/>
    </row>
    <row r="43" spans="1:8" x14ac:dyDescent="0.25">
      <c r="A43" s="81" t="s">
        <v>55</v>
      </c>
      <c r="B43" s="82">
        <v>18</v>
      </c>
      <c r="C43" s="82"/>
      <c r="D43" s="82"/>
      <c r="G43" s="7"/>
      <c r="H43" s="7"/>
    </row>
    <row r="45" spans="1:8" x14ac:dyDescent="0.25">
      <c r="A45" s="79" t="s">
        <v>46</v>
      </c>
      <c r="B45" s="79" t="s">
        <v>48</v>
      </c>
    </row>
    <row r="46" spans="1:8" x14ac:dyDescent="0.25">
      <c r="A46" s="81" t="s">
        <v>50</v>
      </c>
      <c r="B46" s="82">
        <v>9103</v>
      </c>
    </row>
    <row r="47" spans="1:8" x14ac:dyDescent="0.25">
      <c r="A47" s="81" t="s">
        <v>51</v>
      </c>
      <c r="B47" s="82">
        <v>5983</v>
      </c>
    </row>
    <row r="48" spans="1:8" x14ac:dyDescent="0.25">
      <c r="A48" s="81" t="s">
        <v>52</v>
      </c>
      <c r="B48" s="82">
        <v>5591</v>
      </c>
    </row>
    <row r="49" spans="1:2" x14ac:dyDescent="0.25">
      <c r="A49" s="81" t="s">
        <v>53</v>
      </c>
      <c r="B49" s="82">
        <v>4260</v>
      </c>
    </row>
    <row r="50" spans="1:2" x14ac:dyDescent="0.25">
      <c r="A50" s="81" t="s">
        <v>54</v>
      </c>
      <c r="B50" s="82">
        <v>3498</v>
      </c>
    </row>
    <row r="51" spans="1:2" x14ac:dyDescent="0.25">
      <c r="A51" s="81" t="s">
        <v>55</v>
      </c>
      <c r="B51" s="82">
        <v>3118</v>
      </c>
    </row>
    <row r="53" spans="1:2" x14ac:dyDescent="0.25">
      <c r="A53" s="79" t="s">
        <v>46</v>
      </c>
      <c r="B53" s="79" t="s">
        <v>49</v>
      </c>
    </row>
    <row r="54" spans="1:2" x14ac:dyDescent="0.25">
      <c r="A54" s="81" t="s">
        <v>50</v>
      </c>
      <c r="B54" s="82">
        <v>0</v>
      </c>
    </row>
    <row r="55" spans="1:2" x14ac:dyDescent="0.25">
      <c r="A55" s="81" t="s">
        <v>51</v>
      </c>
      <c r="B55" s="82">
        <v>0</v>
      </c>
    </row>
    <row r="56" spans="1:2" x14ac:dyDescent="0.25">
      <c r="A56" s="81" t="s">
        <v>52</v>
      </c>
      <c r="B56" s="82">
        <v>0</v>
      </c>
    </row>
    <row r="57" spans="1:2" x14ac:dyDescent="0.25">
      <c r="A57" s="81" t="s">
        <v>53</v>
      </c>
      <c r="B57" s="82">
        <v>0</v>
      </c>
    </row>
    <row r="58" spans="1:2" x14ac:dyDescent="0.25">
      <c r="A58" s="81" t="s">
        <v>54</v>
      </c>
      <c r="B58" s="82">
        <v>0</v>
      </c>
    </row>
    <row r="59" spans="1:2" x14ac:dyDescent="0.25">
      <c r="A59" s="81" t="s">
        <v>55</v>
      </c>
      <c r="B59" s="82">
        <v>0</v>
      </c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44"/>
  <sheetViews>
    <sheetView workbookViewId="0">
      <selection activeCell="E15" sqref="E15"/>
    </sheetView>
  </sheetViews>
  <sheetFormatPr baseColWidth="10" defaultRowHeight="15" x14ac:dyDescent="0.25"/>
  <cols>
    <col min="1" max="1" width="31.28515625" bestFit="1" customWidth="1"/>
    <col min="2" max="2" width="30.85546875" customWidth="1"/>
    <col min="3" max="3" width="14" bestFit="1" customWidth="1"/>
    <col min="5" max="5" width="97.855468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B1" t="s">
        <v>121</v>
      </c>
      <c r="C1" t="s">
        <v>23</v>
      </c>
      <c r="E1" t="s">
        <v>70</v>
      </c>
      <c r="F1" t="s">
        <v>33</v>
      </c>
      <c r="G1" t="s">
        <v>73</v>
      </c>
    </row>
    <row r="2" spans="1:11" ht="15.75" x14ac:dyDescent="0.25">
      <c r="A2" s="1" t="s">
        <v>11</v>
      </c>
      <c r="C2" t="s">
        <v>1</v>
      </c>
      <c r="G2" s="29">
        <v>0.15</v>
      </c>
      <c r="H2" s="103" t="s">
        <v>71</v>
      </c>
      <c r="K2" s="8"/>
    </row>
    <row r="3" spans="1:11" ht="15.75" x14ac:dyDescent="0.25">
      <c r="A3" s="1" t="s">
        <v>12</v>
      </c>
      <c r="B3" t="s">
        <v>122</v>
      </c>
      <c r="C3" t="s">
        <v>2</v>
      </c>
      <c r="E3" s="107" t="s">
        <v>103</v>
      </c>
      <c r="F3" t="s">
        <v>31</v>
      </c>
      <c r="G3" s="89">
        <v>0.7</v>
      </c>
      <c r="H3" s="88" t="s">
        <v>105</v>
      </c>
      <c r="K3" s="8"/>
    </row>
    <row r="4" spans="1:11" ht="30" x14ac:dyDescent="0.25">
      <c r="A4" s="1" t="s">
        <v>13</v>
      </c>
      <c r="B4" s="88" t="s">
        <v>123</v>
      </c>
      <c r="E4" s="101" t="s">
        <v>108</v>
      </c>
      <c r="F4" t="s">
        <v>32</v>
      </c>
      <c r="G4" s="89">
        <v>0.2</v>
      </c>
      <c r="H4" s="88" t="s">
        <v>106</v>
      </c>
    </row>
    <row r="5" spans="1:11" ht="15.75" x14ac:dyDescent="0.25">
      <c r="A5" s="1" t="s">
        <v>14</v>
      </c>
      <c r="E5" s="101" t="s">
        <v>109</v>
      </c>
      <c r="F5" t="s">
        <v>34</v>
      </c>
      <c r="G5" s="86"/>
      <c r="H5" s="7"/>
    </row>
    <row r="6" spans="1:11" ht="15.75" x14ac:dyDescent="0.25">
      <c r="A6" s="1" t="s">
        <v>15</v>
      </c>
      <c r="E6" s="101" t="s">
        <v>110</v>
      </c>
      <c r="G6" s="86"/>
      <c r="H6" s="7"/>
    </row>
    <row r="7" spans="1:11" ht="15.75" x14ac:dyDescent="0.25">
      <c r="A7" s="1"/>
      <c r="E7" s="101" t="s">
        <v>111</v>
      </c>
      <c r="G7" s="86"/>
    </row>
    <row r="8" spans="1:11" ht="15.75" x14ac:dyDescent="0.25">
      <c r="A8" s="1"/>
      <c r="E8" s="107" t="s">
        <v>104</v>
      </c>
      <c r="G8" s="86"/>
    </row>
    <row r="9" spans="1:11" ht="15.75" x14ac:dyDescent="0.25">
      <c r="A9" s="1"/>
      <c r="E9" s="101" t="s">
        <v>112</v>
      </c>
      <c r="G9" s="86"/>
    </row>
    <row r="10" spans="1:11" ht="15.75" x14ac:dyDescent="0.25">
      <c r="A10" s="1"/>
      <c r="E10" s="101" t="s">
        <v>113</v>
      </c>
      <c r="G10" s="86"/>
    </row>
    <row r="11" spans="1:11" ht="15.75" x14ac:dyDescent="0.25">
      <c r="A11" s="1"/>
      <c r="E11" s="101" t="s">
        <v>114</v>
      </c>
      <c r="G11" s="86"/>
    </row>
    <row r="12" spans="1:11" ht="15.75" x14ac:dyDescent="0.25">
      <c r="A12" s="1"/>
      <c r="E12" s="101" t="s">
        <v>115</v>
      </c>
      <c r="G12" s="86"/>
    </row>
    <row r="13" spans="1:11" ht="15.75" x14ac:dyDescent="0.25">
      <c r="A13" s="1"/>
      <c r="E13" s="101" t="s">
        <v>116</v>
      </c>
      <c r="G13" s="86"/>
    </row>
    <row r="14" spans="1:11" x14ac:dyDescent="0.25">
      <c r="G14" s="86"/>
    </row>
    <row r="15" spans="1:11" x14ac:dyDescent="0.25">
      <c r="E15" s="107" t="s">
        <v>124</v>
      </c>
      <c r="F15" t="s">
        <v>129</v>
      </c>
      <c r="G15" s="86"/>
    </row>
    <row r="16" spans="1:11" x14ac:dyDescent="0.25">
      <c r="E16" s="101" t="s">
        <v>125</v>
      </c>
      <c r="F16" t="s">
        <v>132</v>
      </c>
      <c r="G16" s="86"/>
    </row>
    <row r="17" spans="1:7" x14ac:dyDescent="0.25">
      <c r="E17" s="101" t="s">
        <v>126</v>
      </c>
      <c r="F17" t="s">
        <v>132</v>
      </c>
      <c r="G17" s="86"/>
    </row>
    <row r="18" spans="1:7" x14ac:dyDescent="0.25">
      <c r="E18" s="101" t="s">
        <v>127</v>
      </c>
      <c r="F18" t="s">
        <v>132</v>
      </c>
      <c r="G18" s="86"/>
    </row>
    <row r="19" spans="1:7" x14ac:dyDescent="0.25">
      <c r="G19" s="86"/>
    </row>
    <row r="20" spans="1:7" x14ac:dyDescent="0.25">
      <c r="E20" s="108" t="s">
        <v>135</v>
      </c>
      <c r="G20" s="86"/>
    </row>
    <row r="21" spans="1:7" x14ac:dyDescent="0.25">
      <c r="E21" s="101" t="s">
        <v>128</v>
      </c>
      <c r="G21" s="86"/>
    </row>
    <row r="22" spans="1:7" x14ac:dyDescent="0.25">
      <c r="G22" s="86"/>
    </row>
    <row r="23" spans="1:7" x14ac:dyDescent="0.25">
      <c r="E23" s="108" t="s">
        <v>139</v>
      </c>
      <c r="G23" s="86"/>
    </row>
    <row r="24" spans="1:7" x14ac:dyDescent="0.25">
      <c r="E24" s="101" t="s">
        <v>140</v>
      </c>
      <c r="G24" s="86"/>
    </row>
    <row r="25" spans="1:7" x14ac:dyDescent="0.25">
      <c r="E25" s="101" t="s">
        <v>141</v>
      </c>
      <c r="G25" s="86"/>
    </row>
    <row r="26" spans="1:7" x14ac:dyDescent="0.25">
      <c r="E26" s="109"/>
      <c r="G26" s="86"/>
    </row>
    <row r="27" spans="1:7" x14ac:dyDescent="0.25">
      <c r="E27" s="109"/>
      <c r="G27" s="86"/>
    </row>
    <row r="28" spans="1:7" x14ac:dyDescent="0.25">
      <c r="E28" s="109"/>
      <c r="G28" s="86"/>
    </row>
    <row r="29" spans="1:7" x14ac:dyDescent="0.25">
      <c r="G29" s="86"/>
    </row>
    <row r="30" spans="1:7" x14ac:dyDescent="0.25">
      <c r="A30" t="s">
        <v>101</v>
      </c>
      <c r="G30" s="86"/>
    </row>
    <row r="31" spans="1:7" x14ac:dyDescent="0.25">
      <c r="G31" s="86"/>
    </row>
    <row r="32" spans="1:7" x14ac:dyDescent="0.25">
      <c r="E32" t="s">
        <v>103</v>
      </c>
      <c r="G32" s="86"/>
    </row>
    <row r="33" spans="1:7" x14ac:dyDescent="0.25">
      <c r="E33" t="s">
        <v>104</v>
      </c>
      <c r="G33" s="86"/>
    </row>
    <row r="34" spans="1:7" x14ac:dyDescent="0.25">
      <c r="E34" t="s">
        <v>124</v>
      </c>
      <c r="G34" s="86"/>
    </row>
    <row r="35" spans="1:7" x14ac:dyDescent="0.25">
      <c r="E35" t="s">
        <v>135</v>
      </c>
      <c r="G35" s="86"/>
    </row>
    <row r="36" spans="1:7" x14ac:dyDescent="0.25">
      <c r="E36" t="s">
        <v>139</v>
      </c>
      <c r="G36" s="86"/>
    </row>
    <row r="37" spans="1:7" x14ac:dyDescent="0.25">
      <c r="G37" s="86"/>
    </row>
    <row r="38" spans="1:7" x14ac:dyDescent="0.25">
      <c r="G38" s="86"/>
    </row>
    <row r="39" spans="1:7" x14ac:dyDescent="0.25">
      <c r="G39" s="86"/>
    </row>
    <row r="40" spans="1:7" x14ac:dyDescent="0.25">
      <c r="E40" s="105" t="s">
        <v>142</v>
      </c>
      <c r="G40" s="86"/>
    </row>
    <row r="41" spans="1:7" x14ac:dyDescent="0.25">
      <c r="A41" s="4"/>
      <c r="B41" s="4"/>
      <c r="C41" s="4"/>
      <c r="D41" s="4"/>
      <c r="F41" s="4"/>
      <c r="G41" s="87"/>
    </row>
    <row r="42" spans="1:7" x14ac:dyDescent="0.25">
      <c r="G42" s="86"/>
    </row>
    <row r="43" spans="1:7" x14ac:dyDescent="0.25">
      <c r="G43" s="86"/>
    </row>
    <row r="44" spans="1:7" x14ac:dyDescent="0.25">
      <c r="G44" s="86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Ausgaben</vt:lpstr>
      <vt:lpstr>Personalausgabenpauschale </vt:lpstr>
      <vt:lpstr>Einnahmen</vt:lpstr>
      <vt:lpstr>Grundlagen VKO</vt:lpstr>
      <vt:lpstr>Auswahl</vt:lpstr>
      <vt:lpstr>Ausgaben!Druckbereich</vt:lpstr>
      <vt:lpstr>Einnahmen!Druckbereich</vt:lpstr>
      <vt:lpstr>Gesamtübersicht!Druckbereich</vt:lpstr>
      <vt:lpstr>'Personalausgabenpauschale 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Möritz, Andrea</cp:lastModifiedBy>
  <cp:lastPrinted>2023-11-17T08:13:31Z</cp:lastPrinted>
  <dcterms:created xsi:type="dcterms:W3CDTF">2019-01-16T12:42:22Z</dcterms:created>
  <dcterms:modified xsi:type="dcterms:W3CDTF">2024-12-11T11:20:31Z</dcterms:modified>
</cp:coreProperties>
</file>