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105\Excel\1979\"/>
    </mc:Choice>
  </mc:AlternateContent>
  <bookViews>
    <workbookView xWindow="5730" yWindow="45" windowWidth="18915" windowHeight="11820" tabRatio="717" activeTab="2"/>
  </bookViews>
  <sheets>
    <sheet name="Ausfüllhinweise" sheetId="9" r:id="rId1"/>
    <sheet name="Berechnung der Zuwendung" sheetId="1" r:id="rId2"/>
    <sheet name="Kostenaufstellung Teilnehmende" sheetId="8" r:id="rId3"/>
  </sheets>
  <definedNames>
    <definedName name="_xlnm._FilterDatabase" localSheetId="1" hidden="1">'Berechnung der Zuwendung'!$C$4:$F$7</definedName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216605</definedName>
    <definedName name="_IDVTrackerID155_" hidden="1">342645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6</definedName>
    <definedName name="_IDVTrackerVersion155_" hidden="1">6</definedName>
    <definedName name="_xlnm.Print_Area" localSheetId="0">Ausfüllhinweise!$A$1:$D$106</definedName>
    <definedName name="_xlnm.Print_Area" localSheetId="1">'Berechnung der Zuwendung'!$A$1:$J$121</definedName>
    <definedName name="_xlnm.Print_Area" localSheetId="2">'Kostenaufstellung Teilnehmende'!$A$1:$S$79</definedName>
    <definedName name="_xlnm.Print_Titles" localSheetId="2">'Kostenaufstellung Teilnehmende'!$1:$17</definedName>
  </definedNames>
  <calcPr calcId="162913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C32" i="8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31" i="8"/>
  <c r="D18" i="8"/>
  <c r="D19" i="8"/>
  <c r="D20" i="8" s="1"/>
  <c r="D21" i="8" s="1"/>
  <c r="D22" i="8" s="1"/>
  <c r="D23" i="8" s="1"/>
  <c r="D24" i="8" s="1"/>
  <c r="D25" i="8" s="1"/>
  <c r="D26" i="8" s="1"/>
  <c r="D9" i="8"/>
  <c r="D10" i="8" s="1"/>
  <c r="D11" i="8" s="1"/>
  <c r="D12" i="8" s="1"/>
  <c r="D13" i="8" s="1"/>
  <c r="D14" i="8" s="1"/>
  <c r="D15" i="8" s="1"/>
  <c r="D16" i="8" s="1"/>
  <c r="D17" i="8" s="1"/>
  <c r="D8" i="8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I147" i="8" l="1"/>
  <c r="I8" i="1" l="1"/>
  <c r="I13" i="1"/>
  <c r="Q135" i="8" l="1"/>
  <c r="N135" i="8"/>
  <c r="L135" i="8"/>
  <c r="P135" i="8" s="1"/>
  <c r="E135" i="8"/>
  <c r="Q134" i="8"/>
  <c r="N134" i="8"/>
  <c r="L134" i="8"/>
  <c r="P134" i="8" s="1"/>
  <c r="E134" i="8"/>
  <c r="Q133" i="8"/>
  <c r="N133" i="8"/>
  <c r="L133" i="8"/>
  <c r="P133" i="8" s="1"/>
  <c r="E133" i="8"/>
  <c r="Q132" i="8"/>
  <c r="N132" i="8"/>
  <c r="L132" i="8"/>
  <c r="P132" i="8" s="1"/>
  <c r="E132" i="8"/>
  <c r="Q131" i="8"/>
  <c r="N131" i="8"/>
  <c r="L131" i="8"/>
  <c r="P131" i="8" s="1"/>
  <c r="E131" i="8"/>
  <c r="Q130" i="8"/>
  <c r="N130" i="8"/>
  <c r="L130" i="8"/>
  <c r="P130" i="8" s="1"/>
  <c r="E130" i="8"/>
  <c r="Q129" i="8"/>
  <c r="N129" i="8"/>
  <c r="L129" i="8"/>
  <c r="P129" i="8" s="1"/>
  <c r="E129" i="8"/>
  <c r="Q128" i="8"/>
  <c r="N128" i="8"/>
  <c r="L128" i="8"/>
  <c r="P128" i="8" s="1"/>
  <c r="E128" i="8"/>
  <c r="Q127" i="8"/>
  <c r="N127" i="8"/>
  <c r="L127" i="8"/>
  <c r="P127" i="8" s="1"/>
  <c r="E127" i="8"/>
  <c r="Q126" i="8"/>
  <c r="N126" i="8"/>
  <c r="L126" i="8"/>
  <c r="P126" i="8" s="1"/>
  <c r="E126" i="8"/>
  <c r="O147" i="8"/>
  <c r="G147" i="8"/>
  <c r="R130" i="8" l="1"/>
  <c r="R126" i="8"/>
  <c r="R128" i="8"/>
  <c r="R132" i="8"/>
  <c r="R134" i="8"/>
  <c r="R127" i="8"/>
  <c r="R129" i="8"/>
  <c r="R131" i="8"/>
  <c r="R133" i="8"/>
  <c r="R135" i="8"/>
  <c r="Q140" i="8"/>
  <c r="N140" i="8"/>
  <c r="L140" i="8"/>
  <c r="E140" i="8"/>
  <c r="Q139" i="8"/>
  <c r="N139" i="8"/>
  <c r="L139" i="8"/>
  <c r="E139" i="8"/>
  <c r="Q138" i="8"/>
  <c r="N138" i="8"/>
  <c r="L138" i="8"/>
  <c r="E138" i="8"/>
  <c r="Q137" i="8"/>
  <c r="N137" i="8"/>
  <c r="L137" i="8"/>
  <c r="E137" i="8"/>
  <c r="Q136" i="8"/>
  <c r="N136" i="8"/>
  <c r="L136" i="8"/>
  <c r="E136" i="8"/>
  <c r="Q125" i="8"/>
  <c r="N125" i="8"/>
  <c r="L125" i="8"/>
  <c r="P125" i="8" s="1"/>
  <c r="E125" i="8"/>
  <c r="Q124" i="8"/>
  <c r="N124" i="8"/>
  <c r="L124" i="8"/>
  <c r="E124" i="8"/>
  <c r="Q123" i="8"/>
  <c r="N123" i="8"/>
  <c r="L123" i="8"/>
  <c r="E123" i="8"/>
  <c r="Q122" i="8"/>
  <c r="N122" i="8"/>
  <c r="L122" i="8"/>
  <c r="P122" i="8" s="1"/>
  <c r="E122" i="8"/>
  <c r="Q121" i="8"/>
  <c r="N121" i="8"/>
  <c r="L121" i="8"/>
  <c r="E121" i="8"/>
  <c r="P123" i="8" l="1"/>
  <c r="P138" i="8"/>
  <c r="P136" i="8"/>
  <c r="P139" i="8"/>
  <c r="P121" i="8"/>
  <c r="R121" i="8" s="1"/>
  <c r="P124" i="8"/>
  <c r="P137" i="8"/>
  <c r="R137" i="8" s="1"/>
  <c r="P140" i="8"/>
  <c r="R140" i="8" s="1"/>
  <c r="R124" i="8"/>
  <c r="R136" i="8"/>
  <c r="R138" i="8"/>
  <c r="R139" i="8"/>
  <c r="R123" i="8"/>
  <c r="R125" i="8"/>
  <c r="R122" i="8"/>
  <c r="R2" i="8"/>
  <c r="Q146" i="8"/>
  <c r="Q145" i="8"/>
  <c r="Q144" i="8"/>
  <c r="Q143" i="8"/>
  <c r="Q142" i="8"/>
  <c r="Q141" i="8"/>
  <c r="Q120" i="8"/>
  <c r="Q119" i="8"/>
  <c r="Q118" i="8"/>
  <c r="Q91" i="8"/>
  <c r="Q90" i="8"/>
  <c r="Q89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N146" i="8"/>
  <c r="N145" i="8"/>
  <c r="N144" i="8"/>
  <c r="N143" i="8"/>
  <c r="N142" i="8"/>
  <c r="N141" i="8"/>
  <c r="N120" i="8"/>
  <c r="N119" i="8"/>
  <c r="N118" i="8"/>
  <c r="N91" i="8"/>
  <c r="N90" i="8"/>
  <c r="N89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L146" i="8"/>
  <c r="P146" i="8" s="1"/>
  <c r="L145" i="8"/>
  <c r="P145" i="8" s="1"/>
  <c r="L144" i="8"/>
  <c r="L143" i="8"/>
  <c r="L142" i="8"/>
  <c r="L141" i="8"/>
  <c r="L120" i="8"/>
  <c r="L119" i="8"/>
  <c r="L118" i="8"/>
  <c r="P118" i="8" s="1"/>
  <c r="L91" i="8"/>
  <c r="P91" i="8" s="1"/>
  <c r="L90" i="8"/>
  <c r="P90" i="8" s="1"/>
  <c r="L89" i="8"/>
  <c r="P89" i="8" s="1"/>
  <c r="L57" i="8"/>
  <c r="P57" i="8" s="1"/>
  <c r="L56" i="8"/>
  <c r="P56" i="8" s="1"/>
  <c r="L55" i="8"/>
  <c r="L54" i="8"/>
  <c r="L53" i="8"/>
  <c r="L52" i="8"/>
  <c r="L51" i="8"/>
  <c r="L50" i="8"/>
  <c r="L49" i="8"/>
  <c r="P49" i="8" s="1"/>
  <c r="L48" i="8"/>
  <c r="P48" i="8" s="1"/>
  <c r="L47" i="8"/>
  <c r="P47" i="8" s="1"/>
  <c r="L46" i="8"/>
  <c r="P46" i="8" s="1"/>
  <c r="L45" i="8"/>
  <c r="P45" i="8" s="1"/>
  <c r="L44" i="8"/>
  <c r="P44" i="8" s="1"/>
  <c r="L43" i="8"/>
  <c r="L42" i="8"/>
  <c r="L41" i="8"/>
  <c r="L40" i="8"/>
  <c r="L39" i="8"/>
  <c r="L38" i="8"/>
  <c r="L37" i="8"/>
  <c r="P37" i="8" s="1"/>
  <c r="L36" i="8"/>
  <c r="P36" i="8" s="1"/>
  <c r="L35" i="8"/>
  <c r="P35" i="8" s="1"/>
  <c r="L34" i="8"/>
  <c r="P34" i="8" s="1"/>
  <c r="L33" i="8"/>
  <c r="L32" i="8"/>
  <c r="L31" i="8"/>
  <c r="L30" i="8"/>
  <c r="E146" i="8"/>
  <c r="E145" i="8"/>
  <c r="E144" i="8"/>
  <c r="E143" i="8"/>
  <c r="E142" i="8"/>
  <c r="E141" i="8"/>
  <c r="E120" i="8"/>
  <c r="E119" i="8"/>
  <c r="E118" i="8"/>
  <c r="E91" i="8"/>
  <c r="E90" i="8"/>
  <c r="E89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P30" i="8" l="1"/>
  <c r="P42" i="8"/>
  <c r="P54" i="8"/>
  <c r="P143" i="8"/>
  <c r="P43" i="8"/>
  <c r="P55" i="8"/>
  <c r="P144" i="8"/>
  <c r="R144" i="8" s="1"/>
  <c r="P38" i="8"/>
  <c r="R38" i="8" s="1"/>
  <c r="P50" i="8"/>
  <c r="R50" i="8" s="1"/>
  <c r="P119" i="8"/>
  <c r="R119" i="8" s="1"/>
  <c r="P39" i="8"/>
  <c r="R39" i="8" s="1"/>
  <c r="P120" i="8"/>
  <c r="R120" i="8" s="1"/>
  <c r="P52" i="8"/>
  <c r="P141" i="8"/>
  <c r="P51" i="8"/>
  <c r="R51" i="8" s="1"/>
  <c r="P40" i="8"/>
  <c r="R40" i="8" s="1"/>
  <c r="P41" i="8"/>
  <c r="R41" i="8" s="1"/>
  <c r="P53" i="8"/>
  <c r="R53" i="8" s="1"/>
  <c r="P142" i="8"/>
  <c r="R142" i="8" s="1"/>
  <c r="P31" i="8"/>
  <c r="P32" i="8"/>
  <c r="P33" i="8"/>
  <c r="R33" i="8" s="1"/>
  <c r="L147" i="8"/>
  <c r="N147" i="8"/>
  <c r="R45" i="8"/>
  <c r="R49" i="8"/>
  <c r="R118" i="8"/>
  <c r="R42" i="8"/>
  <c r="R54" i="8"/>
  <c r="R89" i="8"/>
  <c r="R143" i="8"/>
  <c r="R55" i="8"/>
  <c r="R44" i="8"/>
  <c r="R48" i="8"/>
  <c r="R52" i="8"/>
  <c r="R56" i="8"/>
  <c r="R141" i="8"/>
  <c r="R145" i="8"/>
  <c r="R37" i="8"/>
  <c r="R36" i="8"/>
  <c r="R35" i="8"/>
  <c r="R57" i="8"/>
  <c r="R46" i="8"/>
  <c r="R34" i="8"/>
  <c r="R43" i="8"/>
  <c r="R47" i="8"/>
  <c r="R90" i="8"/>
  <c r="R146" i="8"/>
  <c r="R91" i="8"/>
  <c r="F2" i="8" l="1"/>
  <c r="P147" i="8" l="1"/>
  <c r="I133" i="1" s="1"/>
  <c r="M147" i="8"/>
  <c r="J147" i="8"/>
  <c r="K147" i="8"/>
  <c r="K4" i="1" l="1"/>
  <c r="K9" i="1"/>
  <c r="Q31" i="8" l="1"/>
  <c r="R31" i="8" s="1"/>
  <c r="Q32" i="8"/>
  <c r="R32" i="8" s="1"/>
  <c r="Q30" i="8" l="1"/>
  <c r="R30" i="8" l="1"/>
  <c r="R147" i="8" s="1"/>
  <c r="I131" i="1" s="1"/>
  <c r="I132" i="1" s="1"/>
</calcChain>
</file>

<file path=xl/sharedStrings.xml><?xml version="1.0" encoding="utf-8"?>
<sst xmlns="http://schemas.openxmlformats.org/spreadsheetml/2006/main" count="127" uniqueCount="119">
  <si>
    <t>gering qualifizierte Beschäftigte</t>
  </si>
  <si>
    <t>Teilzeitbeschäftigte</t>
  </si>
  <si>
    <t>geringfügig Beschäftigte</t>
  </si>
  <si>
    <t>Alleinerziehende und Berufsrückkehrer/innen</t>
  </si>
  <si>
    <t>ja</t>
  </si>
  <si>
    <t>nein</t>
  </si>
  <si>
    <t>250 und mehr</t>
  </si>
  <si>
    <t>bis 249</t>
  </si>
  <si>
    <t>Bezeichnung der Lehrgänge</t>
  </si>
  <si>
    <t>trifft nicht zu</t>
  </si>
  <si>
    <t>Ausgaben für Lehrgänge</t>
  </si>
  <si>
    <t>Fahrtkosten</t>
  </si>
  <si>
    <t>An einen Tarfivertrag gebunden:</t>
  </si>
  <si>
    <t>Antrag vom:</t>
  </si>
  <si>
    <t>Menschen mit Migrationshintergrund</t>
  </si>
  <si>
    <t>ältere Beschäftigte nach Vollendung des 55. Lebensjahres</t>
  </si>
  <si>
    <t>Menschen mit einem anerkannten Grad einer Behinderung</t>
  </si>
  <si>
    <t>(Unternehmenszweck soziale, ethische oder ökologische Ziele)</t>
  </si>
  <si>
    <t xml:space="preserve"> </t>
  </si>
  <si>
    <t>Aus diesen Angaben errechnen sich automatisch die Fahrtkosten gesamt und der Zuschussteilbetrag für</t>
  </si>
  <si>
    <t>-</t>
  </si>
  <si>
    <t xml:space="preserve">Bitte tragen Sie die zusätzlich anfallenden Ausgaben für die Betreuung von Kindern bis 12 Jahre zu jedem </t>
  </si>
  <si>
    <t>Die nachfolgende Kalkulation ist Bestandteil des Antrages und muss als Anlage dem Antrag zu o.g. Förder-</t>
  </si>
  <si>
    <t>berechnen und einzutragen.</t>
  </si>
  <si>
    <r>
      <t xml:space="preserve">Es wird empfohlen die Kalkulation zum Antrag elektronisch auszufüllen. In diesem Fall sind </t>
    </r>
    <r>
      <rPr>
        <b/>
        <sz val="10"/>
        <color theme="1"/>
        <rFont val="Arial"/>
        <family val="2"/>
      </rPr>
      <t>ausschließlich</t>
    </r>
  </si>
  <si>
    <r>
      <rPr>
        <b/>
        <sz val="10"/>
        <color theme="1"/>
        <rFont val="Arial"/>
        <family val="2"/>
      </rPr>
      <t>die weiß hinterlegten Felder zu bearbeiten</t>
    </r>
    <r>
      <rPr>
        <sz val="10"/>
        <color theme="1"/>
        <rFont val="Arial"/>
        <family val="2"/>
      </rPr>
      <t>. Die grau hinterlegten Felder sind für die Bearbeitung</t>
    </r>
  </si>
  <si>
    <t>gesperrt und werden, nach entsprechender Eintragung der Daten in die weißen Felder, automatisch befüllt.</t>
  </si>
  <si>
    <t>Diese Felder sind Auswahlfelder. Bitte wählen Sie die zutreffenden Angaben aus. Aus diesen Angaben wird</t>
  </si>
  <si>
    <t>der Fördersatz gemäß Richtlinie ohne Berücksichtigung der Zielgruppen automatisch berechnet und angezeigt.</t>
  </si>
  <si>
    <t>Diese Felder sind Auswahlfelder. Bitte wählen Sie die zutreffende Zielgruppe aus bzw., für Teilnehmende</t>
  </si>
  <si>
    <t>ohne Zielgruppenzugehörigkeit, die Angabe "trifft nicht zu". Daraus errechnet sich automatisch der Fördersatz</t>
  </si>
  <si>
    <t xml:space="preserve">Daraus berechnen sich automatisch die Übernachtungsausgaben gesamt und der Zuschussteilbetrag für </t>
  </si>
  <si>
    <t>Sollten die Eintragungen händisch erfolgen, sind auch die Daten in den grau hinterlegten Feldern zu</t>
  </si>
  <si>
    <t>Die Summen beider Kalulationen sind entsprechend manuell zusammenzuführen.</t>
  </si>
  <si>
    <t>Bitte tragen Sie Ihren Namen bzw. den Namen Ihres Unternehmens und das Datum Ihres Antrages in die dafür</t>
  </si>
  <si>
    <t xml:space="preserve">Sofern weitere Teilnehmende oder weitere Lehrgänge beantragt werden, ist eine neue Kalkulation auszufüllen. </t>
  </si>
  <si>
    <t>Name der/des Antragstellenden und Antrag vom</t>
  </si>
  <si>
    <t>Name, Vorname der/des Teilnehmenden</t>
  </si>
  <si>
    <t>Name der/des Antragstellenden:</t>
  </si>
  <si>
    <t>Bitte geben Sie den Zu- und Vornamen der/des beantragten Teilnehmenden an der/den Weiterbildung(en) an.</t>
  </si>
  <si>
    <t>Anzahl der Beschäftigten im Unternehmen:</t>
  </si>
  <si>
    <t>Fördersatz
pro
Teilnehmenden</t>
  </si>
  <si>
    <t>vorgesehenen Felder ein.</t>
  </si>
  <si>
    <t xml:space="preserve">pro Teilnehmenden und, unter Angabe der jeweiligen Ausgaben in den folgenden Übersichten, der Zuschuss </t>
  </si>
  <si>
    <t>pro Teilnehmenden.</t>
  </si>
  <si>
    <t>Lehrgang</t>
  </si>
  <si>
    <t>Übernachtungen</t>
  </si>
  <si>
    <t>TN-Nummer</t>
  </si>
  <si>
    <t>Teilnehmende</t>
  </si>
  <si>
    <t>Name, Vorname</t>
  </si>
  <si>
    <t>Nummer</t>
  </si>
  <si>
    <t>TN-
Nummer</t>
  </si>
  <si>
    <t>Antrag vom</t>
  </si>
  <si>
    <r>
      <t xml:space="preserve">km
</t>
    </r>
    <r>
      <rPr>
        <i/>
        <sz val="9"/>
        <color theme="1"/>
        <rFont val="Arial"/>
        <family val="2"/>
      </rPr>
      <t>einfache Strecke</t>
    </r>
  </si>
  <si>
    <t>Bezeichnung des Lehrgangs</t>
  </si>
  <si>
    <t>Beginn</t>
  </si>
  <si>
    <t>Ende</t>
  </si>
  <si>
    <r>
      <t xml:space="preserve">Teilnahme-/Prüfungs-gebühren
</t>
    </r>
    <r>
      <rPr>
        <i/>
        <sz val="9"/>
        <color theme="1"/>
        <rFont val="Arial"/>
        <family val="2"/>
      </rPr>
      <t>Euro</t>
    </r>
  </si>
  <si>
    <r>
      <t xml:space="preserve">Anzahl Fahrten
</t>
    </r>
    <r>
      <rPr>
        <i/>
        <sz val="9"/>
        <color theme="1"/>
        <rFont val="Arial"/>
        <family val="2"/>
      </rPr>
      <t>hin und zurück</t>
    </r>
  </si>
  <si>
    <t>Anzahl</t>
  </si>
  <si>
    <t>Fördersatz Teilnehmer/in</t>
  </si>
  <si>
    <r>
      <t xml:space="preserve">Gesamt-ausgaben pro Teilnehmer/in und Lehrgang
</t>
    </r>
    <r>
      <rPr>
        <i/>
        <sz val="9"/>
        <color theme="1"/>
        <rFont val="Arial"/>
        <family val="2"/>
      </rPr>
      <t>Euro</t>
    </r>
  </si>
  <si>
    <r>
      <t xml:space="preserve">Kinder-betreuungs-kosten
</t>
    </r>
    <r>
      <rPr>
        <i/>
        <sz val="9"/>
        <color theme="1"/>
        <rFont val="Arial"/>
        <family val="2"/>
      </rPr>
      <t>Euro</t>
    </r>
  </si>
  <si>
    <r>
      <t xml:space="preserve">Km-Pauschale </t>
    </r>
    <r>
      <rPr>
        <i/>
        <sz val="9"/>
        <color theme="1"/>
        <rFont val="Arial"/>
        <family val="2"/>
      </rPr>
      <t>(ab 50 km)
Euro</t>
    </r>
  </si>
  <si>
    <r>
      <t xml:space="preserve">Pauschale
</t>
    </r>
    <r>
      <rPr>
        <i/>
        <sz val="9"/>
        <color theme="1"/>
        <rFont val="Arial"/>
        <family val="2"/>
      </rPr>
      <t>Euro</t>
    </r>
  </si>
  <si>
    <r>
      <t xml:space="preserve">Festbetrag
 pro Teilnehmer/in und Lehrgang
</t>
    </r>
    <r>
      <rPr>
        <i/>
        <sz val="9"/>
        <color theme="1"/>
        <rFont val="Arial"/>
        <family val="2"/>
      </rPr>
      <t>Euro</t>
    </r>
  </si>
  <si>
    <t>Zuwendung</t>
  </si>
  <si>
    <t>Eigenmittel/Fremdmittel</t>
  </si>
  <si>
    <t>Gesamtausgaben</t>
  </si>
  <si>
    <r>
      <t>Fördersatz gemäß Richtlinie ohne</t>
    </r>
    <r>
      <rPr>
        <b/>
        <sz val="9"/>
        <color theme="0" tint="-0.14999847407452621"/>
        <rFont val="Arial"/>
        <family val="2"/>
      </rPr>
      <t>XX</t>
    </r>
    <r>
      <rPr>
        <b/>
        <sz val="9"/>
        <color theme="1"/>
        <rFont val="Arial"/>
        <family val="2"/>
      </rPr>
      <t xml:space="preserve">
Berücksichtigung der Zielgruppen:</t>
    </r>
    <r>
      <rPr>
        <b/>
        <sz val="9"/>
        <color theme="0" tint="-0.14999847407452621"/>
        <rFont val="Arial"/>
        <family val="2"/>
      </rPr>
      <t>XX</t>
    </r>
  </si>
  <si>
    <t xml:space="preserve">In der Kalkulation können die Ausgaben für max 20 Teilnehmende und max. 8 Lehrgänge kalkuliert werden. </t>
  </si>
  <si>
    <t xml:space="preserve">Bitte benennen Sie die beantragten Lehrgänge. Tragen Sie den Durchführungsort und den </t>
  </si>
  <si>
    <t>Durchführungszeitraum des Lehrgangs ein. Findet der gleiche Lehrgang für einen zweiten Teilnehmenden</t>
  </si>
  <si>
    <t>an einem anderen Ort oder zu einer anderen Zeit statt, ist der Lehrgang mehrfach einzutragen.</t>
  </si>
  <si>
    <t>Bitte füllen Sie die Tabelle aus</t>
  </si>
  <si>
    <t>Spalte 1  TN-Nummer</t>
  </si>
  <si>
    <t>Spalte 2  Name, Vorname</t>
  </si>
  <si>
    <t>Spalte 3 Lehrgang - Nummer</t>
  </si>
  <si>
    <t>Tragen Sie hier bitte die Nummer des Lehrgangs aus der oberen Legende ein.</t>
  </si>
  <si>
    <t>notwendige Prüfungsstücke und Abschlussarbeiten ein.</t>
  </si>
  <si>
    <t xml:space="preserve">Bitte tragen Sie hier die Anzahl der Fahrten zum Lehrgang ein. Bitte berücksichtigen Sie, </t>
  </si>
  <si>
    <t xml:space="preserve">dass die Hin- und Rückfahrt anzugeben ist. </t>
  </si>
  <si>
    <t xml:space="preserve">Bitte geben Sie die anfallenden Kilometer für die einfache Fart an. Zu berücksichtigen ist die kürzeste </t>
  </si>
  <si>
    <t>Entfernung entweder vom Wohnort der/des Teilnehmenden oder vom Arbeitsort zum Lehrgangsort.</t>
  </si>
  <si>
    <t xml:space="preserve">Bitte tragen Sie die Anzahl der Übernachtungen für den Lehrgang ein. </t>
  </si>
  <si>
    <t>Lehrgang ein, die zur Teilnahme am Lehrgang erforderlich sind und nachweislich vom Arbeitgeber</t>
  </si>
  <si>
    <t>getragen wurden.</t>
  </si>
  <si>
    <t>Bitte tragen Sie hier die Teilnahme- und Prüfungsgebühren des Lehrgangs einschließlich der Ausgaben für</t>
  </si>
  <si>
    <t xml:space="preserve">Zielgruppe
gemäß Ziffer Abschnitt 2 Nr. 4.4.8 der Richtlinie
</t>
  </si>
  <si>
    <t>Honorarausgaben</t>
  </si>
  <si>
    <r>
      <t xml:space="preserve">Honorarausgaben
</t>
    </r>
    <r>
      <rPr>
        <sz val="9"/>
        <color theme="1"/>
        <rFont val="Arial"/>
        <family val="2"/>
      </rPr>
      <t>Euro</t>
    </r>
  </si>
  <si>
    <t>Unternehmen gemäß Richtlinie Abschnitt 2 Nr. 2.3:</t>
  </si>
  <si>
    <t>Zielgruppe gemäß Abschnitt 2 Nr. 4.4.8 der Richtlinie</t>
  </si>
  <si>
    <t>Bitte tragen Sie hier die Honorarausgaben für externe Dozenten ein.</t>
  </si>
  <si>
    <t>Hinweise zum Ausfüllen der Kalkulation zum Antrag Sachsen-Anhalt WEITERBILDUNG (betrieblicher Zugang)</t>
  </si>
  <si>
    <t>(geigneter Nachweis ist beizufügen)</t>
  </si>
  <si>
    <t>Durchführungsort (Straße, Hausnummer und Ort)</t>
  </si>
  <si>
    <t xml:space="preserve">programm beigefügt bzw. hochgeladen werden. </t>
  </si>
  <si>
    <t>Bitte beachten Sie die folgenden Hinweise:</t>
  </si>
  <si>
    <t>unter  "Ausgaben- und Finanzierungsplan" zu übertragen.</t>
  </si>
  <si>
    <t xml:space="preserve">Die in der Kalkulation errechneten Ausgaben sind in das Antragsformular / in der online Antragstellung </t>
  </si>
  <si>
    <t>Tabllenblatt "Berchnung der Zuwendung"</t>
  </si>
  <si>
    <t>Tabellenblatt "Kostenaufstellung Teilnehmende"</t>
  </si>
  <si>
    <t xml:space="preserve">Spalte 4  Lehrgang - Teilnahme-/Prüfungsgebühren (Abschnitt 2 Nr. 5.1 a) der Richtlinie) </t>
  </si>
  <si>
    <t xml:space="preserve">Bitte tragen Sie hier die TN-Nummer des Teilnehmenden von Blatt 1 "Berechnung der Zuwendung" ein. </t>
  </si>
  <si>
    <t>Der Name des Teilnehmenden wird automatisch aus dem Blatt 1 "Berechnung der Zuwendung" übernommen.</t>
  </si>
  <si>
    <t xml:space="preserve">Spalte 5 Honorarausgaben - Nummer </t>
  </si>
  <si>
    <t xml:space="preserve">Spalte 6  Honorarausgaben für Externe Dozenten (Abschnitt 2 Nr. 5.1 b) der Richtlinie) </t>
  </si>
  <si>
    <t xml:space="preserve">Spalte 7  Fahrtkosten - Anzahl Fahrten (Nr. 5.1 c) der Richtlinie) </t>
  </si>
  <si>
    <t>Spalte 8 Fahrtkosten - km einfache Strecke</t>
  </si>
  <si>
    <t xml:space="preserve">die Fahrtkosten für diesen Lehrgang. </t>
  </si>
  <si>
    <t xml:space="preserve">Spalte 10 Übernachtungen - Anzahl (Nr. 5.1 d) der Richtlinie) </t>
  </si>
  <si>
    <t xml:space="preserve">die Übernachtungen für diesen Lehrgang. </t>
  </si>
  <si>
    <t xml:space="preserve">Spalte 12 - zusätzliche Kinderbetreuungskosten (Nr. 5.1 e) der Richtlinie) </t>
  </si>
  <si>
    <t>Anzahl der Beschäftigten im Unternehmen gemäß Richtlinie Abschnitt 2 Nr. 4.4.6, Unternehmen gem. Richtlinie Abschnitt 2 Nr. 2.3 sowie Tarifvertragbindung</t>
  </si>
  <si>
    <t>Kalkulation Ausfüllhinweise                                                                                                        Formularversion: 22.11.2023</t>
  </si>
  <si>
    <t xml:space="preserve">                                                                                               Formularversion 22.11.2023</t>
  </si>
  <si>
    <t>Formularversion: 22.11.2023</t>
  </si>
  <si>
    <t>Formularversion: 20.05.2023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</si>
</sst>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2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0" tint="-0.1499984740745262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sz val="6.25"/>
      <color theme="1"/>
      <name val="Arial"/>
      <family val="2"/>
    </font>
    <font>
      <sz val="8"/>
      <color theme="1"/>
      <name val="Arial"/>
      <family val="2"/>
    </font>
    <font>
      <sz val="6.5"/>
      <color theme="1"/>
      <name val="Arial"/>
      <family val="2"/>
    </font>
    <font>
      <b/>
      <u/>
      <sz val="11"/>
      <color theme="1"/>
      <name val="Arial"/>
      <family val="2"/>
    </font>
    <font>
      <u/>
      <sz val="10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4" fontId="9" fillId="0" borderId="9" xfId="0" applyNumberFormat="1" applyFont="1" applyFill="1" applyBorder="1" applyAlignment="1" applyProtection="1">
      <protection locked="0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8" fillId="2" borderId="0" xfId="0" applyFont="1" applyFill="1" applyBorder="1" applyProtection="1"/>
    <xf numFmtId="0" fontId="9" fillId="2" borderId="0" xfId="0" applyFont="1" applyFill="1" applyBorder="1" applyProtection="1"/>
    <xf numFmtId="164" fontId="9" fillId="2" borderId="0" xfId="0" applyNumberFormat="1" applyFont="1" applyFill="1" applyBorder="1" applyProtection="1"/>
    <xf numFmtId="0" fontId="15" fillId="2" borderId="0" xfId="0" applyFont="1" applyFill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7" fillId="2" borderId="0" xfId="0" applyFont="1" applyFill="1" applyProtection="1"/>
    <xf numFmtId="0" fontId="9" fillId="0" borderId="0" xfId="0" applyFont="1" applyProtection="1"/>
    <xf numFmtId="0" fontId="9" fillId="0" borderId="0" xfId="0" quotePrefix="1" applyFont="1" applyProtection="1"/>
    <xf numFmtId="0" fontId="13" fillId="0" borderId="0" xfId="0" quotePrefix="1" applyFont="1" applyProtection="1"/>
    <xf numFmtId="0" fontId="13" fillId="0" borderId="0" xfId="0" applyFont="1" applyProtection="1"/>
    <xf numFmtId="0" fontId="16" fillId="0" borderId="0" xfId="0" applyFont="1" applyAlignment="1" applyProtection="1"/>
    <xf numFmtId="0" fontId="21" fillId="0" borderId="0" xfId="0" applyFont="1" applyAlignment="1" applyProtection="1"/>
    <xf numFmtId="0" fontId="9" fillId="0" borderId="0" xfId="0" applyFont="1" applyAlignment="1" applyProtection="1"/>
    <xf numFmtId="0" fontId="21" fillId="0" borderId="0" xfId="0" applyFont="1" applyBorder="1" applyAlignment="1" applyProtection="1"/>
    <xf numFmtId="0" fontId="13" fillId="0" borderId="0" xfId="0" applyFont="1" applyAlignment="1" applyProtection="1"/>
    <xf numFmtId="0" fontId="7" fillId="0" borderId="0" xfId="0" applyFont="1" applyFill="1" applyBorder="1" applyProtection="1"/>
    <xf numFmtId="0" fontId="1" fillId="0" borderId="0" xfId="0" applyFont="1" applyProtection="1"/>
    <xf numFmtId="0" fontId="7" fillId="0" borderId="0" xfId="0" applyFont="1" applyProtection="1"/>
    <xf numFmtId="0" fontId="10" fillId="2" borderId="0" xfId="0" applyFont="1" applyFill="1" applyProtection="1"/>
    <xf numFmtId="0" fontId="7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left"/>
    </xf>
    <xf numFmtId="9" fontId="11" fillId="2" borderId="0" xfId="0" applyNumberFormat="1" applyFont="1" applyFill="1" applyAlignment="1" applyProtection="1">
      <alignment horizontal="center"/>
    </xf>
    <xf numFmtId="9" fontId="1" fillId="0" borderId="0" xfId="0" applyNumberFormat="1" applyFont="1" applyFill="1" applyAlignment="1" applyProtection="1"/>
    <xf numFmtId="9" fontId="11" fillId="0" borderId="0" xfId="0" applyNumberFormat="1" applyFont="1" applyFill="1" applyAlignment="1" applyProtection="1"/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7" fillId="0" borderId="0" xfId="0" applyFont="1" applyBorder="1" applyProtection="1"/>
    <xf numFmtId="9" fontId="9" fillId="2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1" fillId="2" borderId="0" xfId="0" applyFont="1" applyFill="1" applyProtection="1"/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164" fontId="3" fillId="2" borderId="0" xfId="0" applyNumberFormat="1" applyFont="1" applyFill="1" applyBorder="1" applyAlignment="1" applyProtection="1"/>
    <xf numFmtId="0" fontId="3" fillId="0" borderId="0" xfId="0" applyFont="1" applyProtection="1"/>
    <xf numFmtId="49" fontId="3" fillId="0" borderId="0" xfId="0" applyNumberFormat="1" applyFont="1" applyProtection="1"/>
    <xf numFmtId="0" fontId="12" fillId="0" borderId="0" xfId="0" applyFont="1" applyProtection="1"/>
    <xf numFmtId="0" fontId="2" fillId="0" borderId="0" xfId="0" applyFo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wrapText="1"/>
    </xf>
    <xf numFmtId="0" fontId="10" fillId="2" borderId="0" xfId="0" applyFont="1" applyFill="1" applyBorder="1" applyAlignment="1" applyProtection="1"/>
    <xf numFmtId="0" fontId="9" fillId="0" borderId="0" xfId="0" applyFont="1" applyAlignment="1" applyProtection="1">
      <alignment horizontal="center"/>
    </xf>
    <xf numFmtId="0" fontId="13" fillId="2" borderId="14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wrapText="1"/>
    </xf>
    <xf numFmtId="0" fontId="9" fillId="0" borderId="0" xfId="0" applyFont="1" applyFill="1" applyProtection="1"/>
    <xf numFmtId="14" fontId="9" fillId="2" borderId="17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textRotation="90"/>
    </xf>
    <xf numFmtId="0" fontId="10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wrapText="1"/>
    </xf>
    <xf numFmtId="0" fontId="10" fillId="2" borderId="15" xfId="0" applyFont="1" applyFill="1" applyBorder="1" applyAlignment="1" applyProtection="1">
      <alignment horizontal="center" vertical="top" wrapText="1"/>
    </xf>
    <xf numFmtId="4" fontId="9" fillId="2" borderId="21" xfId="0" applyNumberFormat="1" applyFont="1" applyFill="1" applyBorder="1" applyAlignment="1" applyProtection="1">
      <alignment horizontal="right"/>
    </xf>
    <xf numFmtId="0" fontId="10" fillId="2" borderId="13" xfId="0" applyFont="1" applyFill="1" applyBorder="1" applyAlignment="1" applyProtection="1">
      <alignment horizontal="center" vertical="top" wrapText="1"/>
    </xf>
    <xf numFmtId="4" fontId="9" fillId="2" borderId="22" xfId="0" applyNumberFormat="1" applyFont="1" applyFill="1" applyBorder="1" applyAlignment="1" applyProtection="1">
      <alignment horizontal="right"/>
    </xf>
    <xf numFmtId="0" fontId="4" fillId="2" borderId="17" xfId="0" applyFont="1" applyFill="1" applyBorder="1" applyAlignment="1" applyProtection="1">
      <alignment horizontal="center" vertical="top" wrapText="1"/>
    </xf>
    <xf numFmtId="4" fontId="9" fillId="0" borderId="8" xfId="0" applyNumberFormat="1" applyFont="1" applyFill="1" applyBorder="1" applyAlignment="1" applyProtection="1">
      <protection locked="0"/>
    </xf>
    <xf numFmtId="4" fontId="9" fillId="2" borderId="33" xfId="0" applyNumberFormat="1" applyFont="1" applyFill="1" applyBorder="1" applyAlignment="1" applyProtection="1">
      <alignment horizontal="right"/>
    </xf>
    <xf numFmtId="0" fontId="18" fillId="2" borderId="0" xfId="0" applyFont="1" applyFill="1" applyAlignment="1" applyProtection="1">
      <alignment horizontal="center" textRotation="90"/>
    </xf>
    <xf numFmtId="9" fontId="3" fillId="2" borderId="35" xfId="0" applyNumberFormat="1" applyFont="1" applyFill="1" applyBorder="1" applyAlignment="1" applyProtection="1">
      <alignment horizontal="center"/>
    </xf>
    <xf numFmtId="0" fontId="4" fillId="2" borderId="36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protection locked="0"/>
    </xf>
    <xf numFmtId="0" fontId="3" fillId="0" borderId="26" xfId="0" applyFont="1" applyFill="1" applyBorder="1" applyAlignment="1" applyProtection="1">
      <protection locked="0"/>
    </xf>
    <xf numFmtId="0" fontId="3" fillId="0" borderId="24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/>
    </xf>
    <xf numFmtId="3" fontId="9" fillId="2" borderId="3" xfId="0" applyNumberFormat="1" applyFont="1" applyFill="1" applyBorder="1" applyAlignment="1" applyProtection="1">
      <alignment horizontal="center"/>
    </xf>
    <xf numFmtId="4" fontId="9" fillId="2" borderId="8" xfId="0" applyNumberFormat="1" applyFont="1" applyFill="1" applyBorder="1" applyAlignment="1" applyProtection="1"/>
    <xf numFmtId="3" fontId="9" fillId="2" borderId="5" xfId="0" applyNumberFormat="1" applyFont="1" applyFill="1" applyBorder="1" applyAlignment="1" applyProtection="1">
      <alignment horizontal="center"/>
    </xf>
    <xf numFmtId="4" fontId="9" fillId="2" borderId="9" xfId="0" applyNumberFormat="1" applyFont="1" applyFill="1" applyBorder="1" applyAlignment="1" applyProtection="1"/>
    <xf numFmtId="4" fontId="9" fillId="0" borderId="34" xfId="0" applyNumberFormat="1" applyFont="1" applyFill="1" applyBorder="1" applyAlignment="1" applyProtection="1">
      <protection locked="0"/>
    </xf>
    <xf numFmtId="4" fontId="9" fillId="2" borderId="34" xfId="0" applyNumberFormat="1" applyFont="1" applyFill="1" applyBorder="1" applyAlignment="1" applyProtection="1"/>
    <xf numFmtId="3" fontId="9" fillId="2" borderId="29" xfId="0" applyNumberFormat="1" applyFont="1" applyFill="1" applyBorder="1" applyAlignment="1" applyProtection="1">
      <alignment horizontal="center"/>
    </xf>
    <xf numFmtId="4" fontId="6" fillId="2" borderId="14" xfId="0" applyNumberFormat="1" applyFont="1" applyFill="1" applyBorder="1" applyAlignment="1" applyProtection="1">
      <alignment horizontal="right"/>
    </xf>
    <xf numFmtId="4" fontId="13" fillId="2" borderId="14" xfId="0" applyNumberFormat="1" applyFont="1" applyFill="1" applyBorder="1" applyProtection="1"/>
    <xf numFmtId="4" fontId="13" fillId="2" borderId="13" xfId="0" applyNumberFormat="1" applyFont="1" applyFill="1" applyBorder="1" applyProtection="1"/>
    <xf numFmtId="1" fontId="9" fillId="0" borderId="8" xfId="0" applyNumberFormat="1" applyFont="1" applyFill="1" applyBorder="1" applyAlignment="1" applyProtection="1">
      <protection locked="0"/>
    </xf>
    <xf numFmtId="1" fontId="9" fillId="0" borderId="9" xfId="0" applyNumberFormat="1" applyFont="1" applyFill="1" applyBorder="1" applyAlignment="1" applyProtection="1">
      <protection locked="0"/>
    </xf>
    <xf numFmtId="1" fontId="9" fillId="0" borderId="34" xfId="0" applyNumberFormat="1" applyFont="1" applyFill="1" applyBorder="1" applyAlignment="1" applyProtection="1">
      <protection locked="0"/>
    </xf>
    <xf numFmtId="1" fontId="9" fillId="0" borderId="22" xfId="0" applyNumberFormat="1" applyFont="1" applyFill="1" applyBorder="1" applyAlignment="1" applyProtection="1">
      <alignment horizontal="center"/>
      <protection locked="0"/>
    </xf>
    <xf numFmtId="1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 applyProtection="1">
      <alignment horizontal="center" wrapText="1"/>
      <protection locked="0"/>
    </xf>
    <xf numFmtId="1" fontId="9" fillId="0" borderId="4" xfId="0" applyNumberFormat="1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left"/>
    </xf>
    <xf numFmtId="0" fontId="8" fillId="2" borderId="4" xfId="0" applyFont="1" applyFill="1" applyBorder="1" applyAlignment="1" applyProtection="1">
      <alignment horizontal="center"/>
    </xf>
    <xf numFmtId="0" fontId="13" fillId="2" borderId="26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3" fillId="2" borderId="2" xfId="0" applyFont="1" applyFill="1" applyBorder="1" applyAlignment="1" applyProtection="1">
      <alignment horizontal="center"/>
    </xf>
    <xf numFmtId="4" fontId="13" fillId="3" borderId="17" xfId="0" applyNumberFormat="1" applyFont="1" applyFill="1" applyBorder="1" applyProtection="1"/>
    <xf numFmtId="4" fontId="13" fillId="3" borderId="32" xfId="0" applyNumberFormat="1" applyFont="1" applyFill="1" applyBorder="1" applyAlignment="1" applyProtection="1">
      <alignment horizontal="right"/>
    </xf>
    <xf numFmtId="4" fontId="13" fillId="3" borderId="17" xfId="0" applyNumberFormat="1" applyFont="1" applyFill="1" applyBorder="1" applyAlignment="1" applyProtection="1">
      <alignment horizontal="right"/>
    </xf>
    <xf numFmtId="0" fontId="23" fillId="2" borderId="0" xfId="0" applyFont="1" applyFill="1" applyAlignment="1" applyProtection="1">
      <alignment horizontal="center" textRotation="90"/>
    </xf>
    <xf numFmtId="0" fontId="13" fillId="2" borderId="0" xfId="0" applyFont="1" applyFill="1" applyProtection="1"/>
    <xf numFmtId="14" fontId="9" fillId="0" borderId="1" xfId="0" applyNumberFormat="1" applyFont="1" applyFill="1" applyBorder="1" applyAlignment="1" applyProtection="1">
      <alignment horizontal="center"/>
      <protection locked="0"/>
    </xf>
    <xf numFmtId="14" fontId="9" fillId="0" borderId="5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4" fontId="9" fillId="0" borderId="7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20" fillId="0" borderId="0" xfId="0" applyFont="1" applyAlignment="1" applyProtection="1">
      <alignment horizontal="left"/>
    </xf>
    <xf numFmtId="0" fontId="7" fillId="2" borderId="2" xfId="0" applyFont="1" applyFill="1" applyBorder="1" applyProtection="1"/>
    <xf numFmtId="0" fontId="7" fillId="2" borderId="4" xfId="0" applyFont="1" applyFill="1" applyBorder="1" applyProtection="1"/>
    <xf numFmtId="0" fontId="7" fillId="2" borderId="6" xfId="0" applyFont="1" applyFill="1" applyBorder="1" applyProtection="1"/>
    <xf numFmtId="4" fontId="7" fillId="2" borderId="3" xfId="0" applyNumberFormat="1" applyFont="1" applyFill="1" applyBorder="1" applyProtection="1"/>
    <xf numFmtId="4" fontId="7" fillId="2" borderId="7" xfId="0" applyNumberFormat="1" applyFont="1" applyFill="1" applyBorder="1" applyProtection="1"/>
    <xf numFmtId="4" fontId="7" fillId="2" borderId="5" xfId="0" applyNumberFormat="1" applyFont="1" applyFill="1" applyBorder="1" applyProtection="1"/>
    <xf numFmtId="0" fontId="18" fillId="0" borderId="0" xfId="0" applyFont="1" applyAlignment="1" applyProtection="1">
      <alignment horizontal="center" vertical="top" textRotation="90"/>
    </xf>
    <xf numFmtId="0" fontId="6" fillId="0" borderId="0" xfId="0" applyFont="1" applyAlignment="1" applyProtection="1">
      <alignment horizontal="left"/>
    </xf>
    <xf numFmtId="0" fontId="10" fillId="2" borderId="13" xfId="0" applyFont="1" applyFill="1" applyBorder="1" applyAlignment="1" applyProtection="1">
      <alignment horizontal="center" vertical="top" wrapText="1"/>
    </xf>
    <xf numFmtId="4" fontId="13" fillId="3" borderId="14" xfId="0" applyNumberFormat="1" applyFont="1" applyFill="1" applyBorder="1" applyProtection="1"/>
    <xf numFmtId="4" fontId="9" fillId="0" borderId="16" xfId="0" applyNumberFormat="1" applyFont="1" applyFill="1" applyBorder="1" applyAlignment="1" applyProtection="1">
      <alignment horizontal="right"/>
      <protection locked="0"/>
    </xf>
    <xf numFmtId="9" fontId="9" fillId="2" borderId="21" xfId="0" applyNumberFormat="1" applyFont="1" applyFill="1" applyBorder="1" applyAlignment="1" applyProtection="1">
      <alignment horizontal="center"/>
    </xf>
    <xf numFmtId="4" fontId="9" fillId="0" borderId="19" xfId="0" applyNumberFormat="1" applyFont="1" applyFill="1" applyBorder="1" applyAlignment="1" applyProtection="1">
      <alignment horizontal="right"/>
      <protection locked="0"/>
    </xf>
    <xf numFmtId="9" fontId="9" fillId="2" borderId="35" xfId="0" applyNumberFormat="1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 wrapText="1"/>
    </xf>
    <xf numFmtId="0" fontId="9" fillId="0" borderId="0" xfId="0" applyFont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  <protection locked="0"/>
    </xf>
    <xf numFmtId="4" fontId="9" fillId="0" borderId="38" xfId="0" applyNumberFormat="1" applyFont="1" applyFill="1" applyBorder="1" applyAlignment="1" applyProtection="1">
      <alignment horizontal="right"/>
      <protection locked="0"/>
    </xf>
    <xf numFmtId="9" fontId="9" fillId="2" borderId="33" xfId="0" applyNumberFormat="1" applyFont="1" applyFill="1" applyBorder="1" applyAlignment="1" applyProtection="1">
      <alignment horizontal="center"/>
    </xf>
    <xf numFmtId="4" fontId="9" fillId="2" borderId="8" xfId="0" applyNumberFormat="1" applyFont="1" applyFill="1" applyBorder="1" applyAlignment="1" applyProtection="1">
      <alignment horizontal="right"/>
    </xf>
    <xf numFmtId="4" fontId="9" fillId="2" borderId="39" xfId="0" applyNumberFormat="1" applyFont="1" applyFill="1" applyBorder="1" applyAlignment="1" applyProtection="1">
      <alignment horizontal="right"/>
    </xf>
    <xf numFmtId="4" fontId="9" fillId="2" borderId="20" xfId="0" applyNumberFormat="1" applyFont="1" applyFill="1" applyBorder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9" fontId="3" fillId="2" borderId="10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textRotation="90"/>
    </xf>
    <xf numFmtId="0" fontId="18" fillId="0" borderId="0" xfId="0" applyFont="1" applyFill="1" applyBorder="1" applyAlignment="1" applyProtection="1">
      <alignment horizontal="center" textRotation="90"/>
    </xf>
    <xf numFmtId="0" fontId="2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20" fillId="0" borderId="0" xfId="0" applyFont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right" vertical="center" wrapText="1"/>
    </xf>
    <xf numFmtId="0" fontId="10" fillId="2" borderId="12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27" xfId="0" applyFont="1" applyBorder="1" applyAlignment="1" applyProtection="1">
      <alignment horizontal="left"/>
      <protection locked="0"/>
    </xf>
    <xf numFmtId="0" fontId="4" fillId="2" borderId="37" xfId="0" applyFont="1" applyFill="1" applyBorder="1" applyAlignment="1" applyProtection="1">
      <alignment horizontal="center" vertical="top" wrapText="1"/>
    </xf>
    <xf numFmtId="0" fontId="4" fillId="2" borderId="30" xfId="0" applyFont="1" applyFill="1" applyBorder="1" applyAlignment="1" applyProtection="1">
      <alignment horizontal="center" vertical="top" wrapText="1"/>
    </xf>
    <xf numFmtId="0" fontId="10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horizontal="left" wrapText="1"/>
    </xf>
    <xf numFmtId="0" fontId="10" fillId="2" borderId="12" xfId="0" applyFont="1" applyFill="1" applyBorder="1" applyAlignment="1" applyProtection="1">
      <alignment horizontal="left" wrapText="1"/>
    </xf>
    <xf numFmtId="0" fontId="17" fillId="2" borderId="0" xfId="0" applyFont="1" applyFill="1" applyAlignment="1" applyProtection="1">
      <alignment horizontal="left" vertical="top" wrapText="1"/>
    </xf>
    <xf numFmtId="9" fontId="9" fillId="2" borderId="28" xfId="0" applyNumberFormat="1" applyFont="1" applyFill="1" applyBorder="1" applyAlignment="1" applyProtection="1">
      <alignment horizontal="center" vertical="center"/>
    </xf>
    <xf numFmtId="9" fontId="9" fillId="2" borderId="3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 wrapText="1"/>
    </xf>
    <xf numFmtId="0" fontId="3" fillId="0" borderId="23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13" fillId="2" borderId="18" xfId="0" applyFont="1" applyFill="1" applyBorder="1" applyAlignment="1" applyProtection="1">
      <alignment horizontal="center"/>
    </xf>
    <xf numFmtId="0" fontId="13" fillId="2" borderId="32" xfId="0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 textRotation="90"/>
    </xf>
    <xf numFmtId="0" fontId="9" fillId="2" borderId="18" xfId="0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center"/>
    </xf>
    <xf numFmtId="0" fontId="9" fillId="2" borderId="32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3" fillId="2" borderId="25" xfId="0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 vertical="top" wrapText="1"/>
    </xf>
    <xf numFmtId="0" fontId="10" fillId="2" borderId="20" xfId="0" applyFont="1" applyFill="1" applyBorder="1" applyAlignment="1" applyProtection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top" wrapText="1"/>
    </xf>
    <xf numFmtId="0" fontId="10" fillId="2" borderId="10" xfId="0" applyFont="1" applyFill="1" applyBorder="1" applyAlignment="1" applyProtection="1">
      <alignment horizontal="center" vertical="top" wrapText="1"/>
    </xf>
    <xf numFmtId="0" fontId="13" fillId="2" borderId="26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27" xfId="0" applyFont="1" applyFill="1" applyBorder="1" applyAlignment="1" applyProtection="1">
      <alignment horizontal="center"/>
      <protection locked="0"/>
    </xf>
    <xf numFmtId="4" fontId="9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107"/>
  <sheetViews>
    <sheetView showGridLines="0" zoomScaleNormal="100" workbookViewId="0">
      <selection activeCell="C98" sqref="C98"/>
    </sheetView>
  </sheetViews>
  <sheetFormatPr baseColWidth="10" defaultColWidth="11.42578125" defaultRowHeight="12.75" x14ac:dyDescent="0.2"/>
  <cols>
    <col min="1" max="1" width="2.85546875" style="11" customWidth="1"/>
    <col min="2" max="2" width="1.5703125" style="11" customWidth="1"/>
    <col min="3" max="3" width="91.85546875" style="11" customWidth="1"/>
    <col min="4" max="4" width="2.28515625" style="11" hidden="1" customWidth="1"/>
    <col min="5" max="10" width="12" style="11" customWidth="1"/>
    <col min="11" max="16384" width="11.42578125" style="11"/>
  </cols>
  <sheetData>
    <row r="1" spans="1:4" ht="34.5" customHeight="1" x14ac:dyDescent="0.25">
      <c r="A1" s="136" t="s">
        <v>115</v>
      </c>
      <c r="B1" s="140" t="s">
        <v>94</v>
      </c>
      <c r="C1" s="139"/>
      <c r="D1" s="107"/>
    </row>
    <row r="2" spans="1:4" ht="15" customHeight="1" x14ac:dyDescent="0.2">
      <c r="A2" s="136"/>
    </row>
    <row r="3" spans="1:4" ht="15" customHeight="1" x14ac:dyDescent="0.2">
      <c r="A3" s="136"/>
      <c r="B3" s="124" t="s">
        <v>22</v>
      </c>
      <c r="C3" s="124"/>
      <c r="D3" s="124"/>
    </row>
    <row r="4" spans="1:4" ht="15" customHeight="1" x14ac:dyDescent="0.2">
      <c r="A4" s="136"/>
      <c r="B4" s="124" t="s">
        <v>97</v>
      </c>
      <c r="C4" s="124"/>
      <c r="D4" s="124"/>
    </row>
    <row r="5" spans="1:4" ht="15" customHeight="1" x14ac:dyDescent="0.2">
      <c r="A5" s="136"/>
      <c r="B5" s="131"/>
      <c r="C5" s="131"/>
      <c r="D5" s="131"/>
    </row>
    <row r="6" spans="1:4" ht="15" customHeight="1" x14ac:dyDescent="0.2">
      <c r="A6" s="136"/>
      <c r="B6" s="103" t="s">
        <v>98</v>
      </c>
      <c r="C6" s="131"/>
      <c r="D6" s="131"/>
    </row>
    <row r="7" spans="1:4" ht="15" customHeight="1" x14ac:dyDescent="0.2">
      <c r="A7" s="136"/>
      <c r="C7" s="11" t="s">
        <v>18</v>
      </c>
    </row>
    <row r="8" spans="1:4" ht="15" customHeight="1" x14ac:dyDescent="0.2">
      <c r="A8" s="136"/>
      <c r="B8" s="12" t="s">
        <v>20</v>
      </c>
      <c r="C8" s="124" t="s">
        <v>24</v>
      </c>
      <c r="D8" s="124"/>
    </row>
    <row r="9" spans="1:4" ht="15" customHeight="1" x14ac:dyDescent="0.2">
      <c r="A9" s="136"/>
      <c r="C9" s="124" t="s">
        <v>25</v>
      </c>
      <c r="D9" s="124"/>
    </row>
    <row r="10" spans="1:4" ht="15" customHeight="1" x14ac:dyDescent="0.2">
      <c r="A10" s="136"/>
      <c r="C10" s="124" t="s">
        <v>26</v>
      </c>
      <c r="D10" s="124"/>
    </row>
    <row r="11" spans="1:4" ht="15" customHeight="1" x14ac:dyDescent="0.2">
      <c r="A11" s="136"/>
      <c r="C11" s="131"/>
      <c r="D11" s="131"/>
    </row>
    <row r="12" spans="1:4" ht="15" customHeight="1" x14ac:dyDescent="0.2">
      <c r="A12" s="136"/>
      <c r="B12" s="12" t="s">
        <v>20</v>
      </c>
      <c r="C12" s="124" t="s">
        <v>32</v>
      </c>
      <c r="D12" s="124"/>
    </row>
    <row r="13" spans="1:4" ht="15" customHeight="1" x14ac:dyDescent="0.2">
      <c r="A13" s="136"/>
      <c r="C13" s="124" t="s">
        <v>23</v>
      </c>
      <c r="D13" s="124"/>
    </row>
    <row r="14" spans="1:4" ht="15" customHeight="1" x14ac:dyDescent="0.2">
      <c r="A14" s="136"/>
      <c r="C14" s="131"/>
      <c r="D14" s="131"/>
    </row>
    <row r="15" spans="1:4" ht="15" customHeight="1" x14ac:dyDescent="0.2">
      <c r="A15" s="136"/>
      <c r="B15" s="12" t="s">
        <v>20</v>
      </c>
      <c r="C15" s="124" t="s">
        <v>70</v>
      </c>
      <c r="D15" s="124"/>
    </row>
    <row r="16" spans="1:4" ht="15" customHeight="1" x14ac:dyDescent="0.2">
      <c r="A16" s="136"/>
      <c r="C16" s="124" t="s">
        <v>35</v>
      </c>
      <c r="D16" s="124"/>
    </row>
    <row r="17" spans="1:10" ht="15" customHeight="1" x14ac:dyDescent="0.2">
      <c r="A17" s="136"/>
      <c r="C17" s="124" t="s">
        <v>33</v>
      </c>
      <c r="D17" s="124"/>
    </row>
    <row r="18" spans="1:10" ht="15" customHeight="1" x14ac:dyDescent="0.2">
      <c r="A18" s="136"/>
      <c r="C18" s="131"/>
      <c r="D18" s="131"/>
    </row>
    <row r="19" spans="1:10" s="14" customFormat="1" ht="15" customHeight="1" x14ac:dyDescent="0.2">
      <c r="A19" s="136"/>
      <c r="B19" s="13" t="s">
        <v>20</v>
      </c>
      <c r="C19" s="133" t="s">
        <v>100</v>
      </c>
      <c r="D19" s="115"/>
    </row>
    <row r="20" spans="1:10" s="14" customFormat="1" ht="15" customHeight="1" x14ac:dyDescent="0.2">
      <c r="A20" s="136"/>
      <c r="B20" s="13"/>
      <c r="C20" s="133" t="s">
        <v>99</v>
      </c>
      <c r="D20" s="115"/>
    </row>
    <row r="21" spans="1:10" ht="15" customHeight="1" x14ac:dyDescent="0.2">
      <c r="A21" s="136"/>
    </row>
    <row r="22" spans="1:10" ht="15" customHeight="1" x14ac:dyDescent="0.2">
      <c r="A22" s="136"/>
      <c r="B22" s="106" t="s">
        <v>101</v>
      </c>
      <c r="C22" s="106"/>
      <c r="D22" s="106"/>
      <c r="E22" s="15"/>
      <c r="F22" s="15"/>
      <c r="G22" s="15"/>
      <c r="H22" s="15"/>
      <c r="I22" s="15"/>
      <c r="J22" s="15"/>
    </row>
    <row r="23" spans="1:10" ht="15" customHeight="1" x14ac:dyDescent="0.2">
      <c r="A23" s="136"/>
    </row>
    <row r="24" spans="1:10" ht="15" customHeight="1" x14ac:dyDescent="0.2">
      <c r="A24" s="136"/>
      <c r="B24" s="16" t="s">
        <v>36</v>
      </c>
      <c r="C24" s="16"/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136"/>
      <c r="B25" s="124" t="s">
        <v>34</v>
      </c>
      <c r="C25" s="124"/>
      <c r="D25" s="124"/>
      <c r="E25" s="17"/>
      <c r="F25" s="17"/>
      <c r="G25" s="17"/>
      <c r="H25" s="17"/>
      <c r="I25" s="17"/>
      <c r="J25" s="17"/>
    </row>
    <row r="26" spans="1:10" ht="15" customHeight="1" x14ac:dyDescent="0.2">
      <c r="A26" s="136"/>
      <c r="B26" s="124" t="s">
        <v>42</v>
      </c>
      <c r="C26" s="124"/>
      <c r="D26" s="124"/>
      <c r="E26" s="17"/>
      <c r="F26" s="17"/>
      <c r="G26" s="17"/>
      <c r="H26" s="17"/>
      <c r="I26" s="17"/>
      <c r="J26" s="17"/>
    </row>
    <row r="27" spans="1:10" ht="15" customHeight="1" x14ac:dyDescent="0.2">
      <c r="A27" s="136"/>
    </row>
    <row r="28" spans="1:10" ht="15" customHeight="1" x14ac:dyDescent="0.2">
      <c r="A28" s="136"/>
      <c r="B28" s="138" t="s">
        <v>114</v>
      </c>
      <c r="C28" s="139"/>
      <c r="D28" s="103"/>
      <c r="E28" s="16"/>
      <c r="F28" s="16"/>
      <c r="G28" s="16"/>
      <c r="H28" s="16"/>
      <c r="I28" s="16"/>
      <c r="J28" s="16"/>
    </row>
    <row r="29" spans="1:10" ht="15" customHeight="1" x14ac:dyDescent="0.2">
      <c r="A29" s="136"/>
      <c r="B29" s="139"/>
      <c r="C29" s="139"/>
      <c r="D29" s="103"/>
      <c r="E29" s="16"/>
      <c r="F29" s="16"/>
      <c r="G29" s="16"/>
      <c r="H29" s="16"/>
      <c r="I29" s="16"/>
      <c r="J29" s="16"/>
    </row>
    <row r="30" spans="1:10" ht="15" customHeight="1" x14ac:dyDescent="0.2">
      <c r="A30" s="136"/>
      <c r="B30" s="124" t="s">
        <v>27</v>
      </c>
      <c r="C30" s="124"/>
      <c r="D30" s="124"/>
      <c r="E30" s="17"/>
      <c r="F30" s="17"/>
      <c r="G30" s="17"/>
      <c r="H30" s="17"/>
      <c r="I30" s="17"/>
      <c r="J30" s="17"/>
    </row>
    <row r="31" spans="1:10" ht="15" customHeight="1" x14ac:dyDescent="0.2">
      <c r="A31" s="136"/>
      <c r="B31" s="124" t="s">
        <v>28</v>
      </c>
      <c r="C31" s="124"/>
      <c r="D31" s="124"/>
      <c r="E31" s="17"/>
      <c r="F31" s="17"/>
      <c r="G31" s="17"/>
      <c r="H31" s="17"/>
      <c r="I31" s="17"/>
      <c r="J31" s="17"/>
    </row>
    <row r="32" spans="1:10" ht="15" customHeight="1" x14ac:dyDescent="0.2">
      <c r="A32" s="136"/>
      <c r="B32" s="124"/>
      <c r="C32" s="124"/>
      <c r="D32" s="124"/>
      <c r="E32" s="124"/>
      <c r="F32" s="124"/>
      <c r="G32" s="124"/>
      <c r="H32" s="124"/>
      <c r="I32" s="124"/>
      <c r="J32" s="124"/>
    </row>
    <row r="33" spans="1:10" ht="15" customHeight="1" x14ac:dyDescent="0.2">
      <c r="A33" s="136"/>
      <c r="B33" s="16" t="s">
        <v>37</v>
      </c>
      <c r="C33" s="16"/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136"/>
      <c r="B34" s="124" t="s">
        <v>39</v>
      </c>
      <c r="C34" s="124"/>
      <c r="D34" s="124"/>
      <c r="E34" s="17"/>
      <c r="F34" s="17"/>
      <c r="G34" s="17"/>
      <c r="H34" s="17"/>
      <c r="I34" s="17"/>
      <c r="J34" s="17"/>
    </row>
    <row r="35" spans="1:10" ht="15" customHeight="1" x14ac:dyDescent="0.2">
      <c r="A35" s="136"/>
    </row>
    <row r="36" spans="1:10" ht="15" customHeight="1" x14ac:dyDescent="0.2">
      <c r="A36" s="136"/>
      <c r="B36" s="16" t="s">
        <v>92</v>
      </c>
      <c r="C36" s="16"/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136"/>
      <c r="B37" s="124" t="s">
        <v>29</v>
      </c>
      <c r="C37" s="124"/>
      <c r="D37" s="124"/>
      <c r="E37" s="17"/>
      <c r="F37" s="17"/>
      <c r="G37" s="17"/>
      <c r="H37" s="17"/>
      <c r="I37" s="17"/>
      <c r="J37" s="17"/>
    </row>
    <row r="38" spans="1:10" ht="15" customHeight="1" x14ac:dyDescent="0.2">
      <c r="A38" s="136"/>
      <c r="B38" s="124" t="s">
        <v>30</v>
      </c>
      <c r="C38" s="124"/>
      <c r="D38" s="124"/>
      <c r="E38" s="17"/>
      <c r="F38" s="17"/>
      <c r="G38" s="17"/>
      <c r="H38" s="17"/>
      <c r="I38" s="17"/>
      <c r="J38" s="17"/>
    </row>
    <row r="39" spans="1:10" ht="15" customHeight="1" x14ac:dyDescent="0.2">
      <c r="A39" s="136"/>
      <c r="B39" s="124" t="s">
        <v>43</v>
      </c>
      <c r="C39" s="124"/>
      <c r="D39" s="124"/>
      <c r="E39" s="17"/>
      <c r="F39" s="17"/>
      <c r="G39" s="17"/>
      <c r="H39" s="17"/>
      <c r="I39" s="17"/>
      <c r="J39" s="17"/>
    </row>
    <row r="40" spans="1:10" ht="15" customHeight="1" x14ac:dyDescent="0.2">
      <c r="A40" s="136"/>
      <c r="B40" s="124" t="s">
        <v>44</v>
      </c>
      <c r="C40" s="124"/>
      <c r="D40" s="124"/>
      <c r="E40" s="17"/>
      <c r="F40" s="17"/>
      <c r="G40" s="17"/>
      <c r="H40" s="17"/>
      <c r="I40" s="17"/>
      <c r="J40" s="17"/>
    </row>
    <row r="41" spans="1:10" ht="15" customHeight="1" x14ac:dyDescent="0.2">
      <c r="A41" s="136"/>
    </row>
    <row r="42" spans="1:10" ht="15" customHeight="1" x14ac:dyDescent="0.2">
      <c r="A42" s="136"/>
      <c r="B42" s="106" t="s">
        <v>102</v>
      </c>
      <c r="C42" s="106"/>
      <c r="D42" s="106"/>
      <c r="E42" s="15"/>
      <c r="F42" s="15"/>
      <c r="G42" s="15"/>
      <c r="H42" s="15"/>
      <c r="I42" s="15"/>
      <c r="J42" s="15"/>
    </row>
    <row r="43" spans="1:10" ht="15" customHeight="1" x14ac:dyDescent="0.2">
      <c r="A43" s="136"/>
    </row>
    <row r="44" spans="1:10" ht="15" customHeight="1" x14ac:dyDescent="0.2">
      <c r="A44" s="136"/>
      <c r="B44" s="105" t="s">
        <v>8</v>
      </c>
      <c r="C44" s="105"/>
      <c r="D44" s="105"/>
      <c r="E44" s="18"/>
      <c r="F44" s="18"/>
      <c r="G44" s="18"/>
      <c r="H44" s="18"/>
      <c r="I44" s="18"/>
      <c r="J44" s="18"/>
    </row>
    <row r="45" spans="1:10" ht="15" customHeight="1" x14ac:dyDescent="0.2">
      <c r="A45" s="136"/>
      <c r="B45" s="124" t="s">
        <v>71</v>
      </c>
      <c r="C45" s="124"/>
      <c r="D45" s="124"/>
      <c r="E45" s="17"/>
      <c r="F45" s="17"/>
      <c r="G45" s="17"/>
      <c r="H45" s="17"/>
      <c r="I45" s="17"/>
      <c r="J45" s="17"/>
    </row>
    <row r="46" spans="1:10" ht="15" customHeight="1" x14ac:dyDescent="0.2">
      <c r="A46" s="136"/>
      <c r="B46" s="124" t="s">
        <v>72</v>
      </c>
      <c r="C46" s="124"/>
      <c r="D46" s="124"/>
      <c r="E46" s="17"/>
      <c r="F46" s="17"/>
      <c r="G46" s="17"/>
      <c r="H46" s="17"/>
      <c r="I46" s="17"/>
      <c r="J46" s="17"/>
    </row>
    <row r="47" spans="1:10" ht="15" customHeight="1" x14ac:dyDescent="0.2">
      <c r="A47" s="136"/>
      <c r="B47" s="124" t="s">
        <v>73</v>
      </c>
      <c r="C47" s="124"/>
      <c r="D47" s="124"/>
      <c r="E47" s="17"/>
      <c r="F47" s="17"/>
      <c r="G47" s="17"/>
      <c r="H47" s="17"/>
      <c r="I47" s="17"/>
      <c r="J47" s="17"/>
    </row>
    <row r="48" spans="1:10" ht="15" customHeight="1" x14ac:dyDescent="0.2">
      <c r="A48" s="136"/>
      <c r="B48" s="134"/>
      <c r="C48" s="134"/>
      <c r="D48" s="134"/>
      <c r="E48" s="17"/>
      <c r="F48" s="17"/>
      <c r="G48" s="17"/>
      <c r="H48" s="17"/>
      <c r="I48" s="17"/>
      <c r="J48" s="17"/>
    </row>
    <row r="49" spans="1:10" ht="15" customHeight="1" x14ac:dyDescent="0.2">
      <c r="A49" s="136"/>
      <c r="B49" s="134"/>
      <c r="C49" s="134"/>
      <c r="D49" s="134"/>
      <c r="E49" s="17"/>
      <c r="F49" s="17"/>
      <c r="G49" s="17"/>
      <c r="H49" s="17"/>
      <c r="I49" s="17"/>
      <c r="J49" s="17"/>
    </row>
    <row r="50" spans="1:10" ht="15" customHeight="1" x14ac:dyDescent="0.2">
      <c r="A50" s="136"/>
      <c r="B50" s="134"/>
      <c r="C50" s="134"/>
      <c r="D50" s="134"/>
      <c r="E50" s="17"/>
      <c r="F50" s="17"/>
      <c r="G50" s="17"/>
      <c r="H50" s="17"/>
      <c r="I50" s="17"/>
      <c r="J50" s="17"/>
    </row>
    <row r="51" spans="1:10" ht="15" customHeight="1" x14ac:dyDescent="0.2">
      <c r="A51" s="136"/>
    </row>
    <row r="52" spans="1:10" ht="15" customHeight="1" x14ac:dyDescent="0.2">
      <c r="A52" s="136"/>
      <c r="B52" s="103" t="s">
        <v>74</v>
      </c>
      <c r="C52" s="103"/>
      <c r="D52" s="103"/>
      <c r="E52" s="16"/>
      <c r="F52" s="16"/>
      <c r="G52" s="16"/>
      <c r="H52" s="16"/>
      <c r="I52" s="16"/>
      <c r="J52" s="16"/>
    </row>
    <row r="53" spans="1:10" ht="7.5" customHeight="1" x14ac:dyDescent="0.2">
      <c r="A53" s="136"/>
      <c r="B53" s="103"/>
      <c r="C53" s="103"/>
      <c r="D53" s="103"/>
      <c r="E53" s="16"/>
      <c r="F53" s="16"/>
      <c r="G53" s="16"/>
      <c r="H53" s="16"/>
      <c r="I53" s="16"/>
      <c r="J53" s="16"/>
    </row>
    <row r="54" spans="1:10" s="14" customFormat="1" ht="15" customHeight="1" x14ac:dyDescent="0.2">
      <c r="A54" s="136"/>
      <c r="B54" s="104" t="s">
        <v>75</v>
      </c>
      <c r="C54" s="104"/>
      <c r="D54" s="104"/>
      <c r="E54" s="19"/>
      <c r="F54" s="19"/>
      <c r="G54" s="19"/>
      <c r="H54" s="19"/>
    </row>
    <row r="55" spans="1:10" ht="15" customHeight="1" x14ac:dyDescent="0.2">
      <c r="A55" s="136"/>
      <c r="B55" s="124" t="s">
        <v>104</v>
      </c>
      <c r="C55" s="124"/>
      <c r="D55" s="124"/>
      <c r="E55" s="17"/>
      <c r="F55" s="17"/>
      <c r="G55" s="17"/>
      <c r="H55" s="17"/>
    </row>
    <row r="56" spans="1:10" ht="15" customHeight="1" x14ac:dyDescent="0.2">
      <c r="A56" s="136"/>
      <c r="B56" s="124"/>
      <c r="C56" s="124"/>
      <c r="D56" s="124"/>
      <c r="E56" s="17"/>
      <c r="F56" s="17"/>
      <c r="G56" s="17"/>
      <c r="H56" s="17"/>
    </row>
    <row r="57" spans="1:10" s="14" customFormat="1" ht="15" customHeight="1" x14ac:dyDescent="0.2">
      <c r="A57" s="136"/>
      <c r="B57" s="104" t="s">
        <v>76</v>
      </c>
      <c r="C57" s="104"/>
      <c r="D57" s="104"/>
      <c r="E57" s="19"/>
      <c r="F57" s="19"/>
      <c r="G57" s="19"/>
      <c r="H57" s="19"/>
    </row>
    <row r="58" spans="1:10" ht="15" customHeight="1" x14ac:dyDescent="0.2">
      <c r="A58" s="136"/>
      <c r="B58" s="124" t="s">
        <v>105</v>
      </c>
      <c r="C58" s="124"/>
      <c r="D58" s="124"/>
      <c r="E58" s="17"/>
      <c r="F58" s="17"/>
      <c r="G58" s="17"/>
      <c r="H58" s="17"/>
    </row>
    <row r="59" spans="1:10" ht="15" customHeight="1" x14ac:dyDescent="0.2">
      <c r="A59" s="136"/>
      <c r="B59" s="124"/>
      <c r="C59" s="124"/>
      <c r="D59" s="124"/>
      <c r="E59" s="17"/>
      <c r="F59" s="17"/>
      <c r="G59" s="17"/>
      <c r="H59" s="17"/>
    </row>
    <row r="60" spans="1:10" ht="15" customHeight="1" x14ac:dyDescent="0.2">
      <c r="A60" s="136"/>
      <c r="B60" s="104" t="s">
        <v>77</v>
      </c>
      <c r="C60" s="124"/>
      <c r="D60" s="124"/>
      <c r="E60" s="17"/>
      <c r="F60" s="17"/>
      <c r="G60" s="17"/>
      <c r="H60" s="17"/>
    </row>
    <row r="61" spans="1:10" ht="15" customHeight="1" x14ac:dyDescent="0.2">
      <c r="A61" s="136"/>
      <c r="B61" s="124" t="s">
        <v>78</v>
      </c>
      <c r="C61" s="124"/>
      <c r="D61" s="124"/>
      <c r="E61" s="17"/>
      <c r="F61" s="17"/>
      <c r="G61" s="17"/>
      <c r="H61" s="17"/>
    </row>
    <row r="62" spans="1:10" ht="15" customHeight="1" x14ac:dyDescent="0.2">
      <c r="A62" s="136"/>
      <c r="B62" s="124"/>
      <c r="C62" s="124"/>
      <c r="D62" s="124"/>
      <c r="E62" s="17"/>
      <c r="F62" s="17"/>
      <c r="G62" s="17"/>
      <c r="H62" s="17"/>
    </row>
    <row r="63" spans="1:10" s="14" customFormat="1" ht="15" customHeight="1" x14ac:dyDescent="0.2">
      <c r="A63" s="136"/>
      <c r="B63" s="14" t="s">
        <v>103</v>
      </c>
    </row>
    <row r="64" spans="1:10" ht="15" customHeight="1" x14ac:dyDescent="0.2">
      <c r="A64" s="136"/>
      <c r="B64" s="11" t="s">
        <v>87</v>
      </c>
    </row>
    <row r="65" spans="1:8" ht="15" customHeight="1" x14ac:dyDescent="0.2">
      <c r="A65" s="136"/>
      <c r="B65" s="124" t="s">
        <v>79</v>
      </c>
      <c r="C65" s="104"/>
      <c r="D65" s="104"/>
      <c r="E65" s="19"/>
      <c r="F65" s="19"/>
      <c r="G65" s="19"/>
      <c r="H65" s="19"/>
    </row>
    <row r="66" spans="1:8" ht="15" customHeight="1" x14ac:dyDescent="0.2">
      <c r="A66" s="136"/>
      <c r="B66" s="124"/>
      <c r="C66" s="104"/>
      <c r="D66" s="104"/>
      <c r="E66" s="19"/>
      <c r="F66" s="19"/>
      <c r="G66" s="19"/>
      <c r="H66" s="19"/>
    </row>
    <row r="67" spans="1:8" ht="15" customHeight="1" x14ac:dyDescent="0.2">
      <c r="A67" s="136"/>
      <c r="B67" s="104" t="s">
        <v>106</v>
      </c>
      <c r="C67" s="104"/>
      <c r="D67" s="104"/>
      <c r="E67" s="19"/>
      <c r="F67" s="19"/>
      <c r="G67" s="19"/>
      <c r="H67" s="19"/>
    </row>
    <row r="68" spans="1:8" ht="15" customHeight="1" x14ac:dyDescent="0.2">
      <c r="A68" s="136"/>
      <c r="B68" s="132" t="s">
        <v>78</v>
      </c>
      <c r="C68" s="104"/>
      <c r="D68" s="104"/>
      <c r="E68" s="19"/>
      <c r="F68" s="19"/>
      <c r="G68" s="19"/>
      <c r="H68" s="19"/>
    </row>
    <row r="69" spans="1:8" ht="15" customHeight="1" x14ac:dyDescent="0.2">
      <c r="A69" s="136"/>
      <c r="B69" s="132"/>
      <c r="C69" s="104"/>
      <c r="D69" s="104"/>
      <c r="E69" s="19"/>
      <c r="F69" s="19"/>
      <c r="G69" s="19"/>
      <c r="H69" s="19"/>
    </row>
    <row r="70" spans="1:8" ht="15" customHeight="1" x14ac:dyDescent="0.2">
      <c r="A70" s="136"/>
      <c r="B70" s="14" t="s">
        <v>107</v>
      </c>
      <c r="C70" s="104"/>
      <c r="D70" s="104"/>
      <c r="E70" s="19"/>
      <c r="F70" s="19"/>
      <c r="G70" s="19"/>
      <c r="H70" s="19"/>
    </row>
    <row r="71" spans="1:8" ht="15" customHeight="1" x14ac:dyDescent="0.2">
      <c r="A71" s="136"/>
      <c r="B71" s="11" t="s">
        <v>93</v>
      </c>
      <c r="C71" s="104"/>
      <c r="D71" s="104"/>
      <c r="E71" s="19"/>
      <c r="F71" s="19"/>
      <c r="G71" s="19"/>
      <c r="H71" s="19"/>
    </row>
    <row r="72" spans="1:8" ht="15" customHeight="1" x14ac:dyDescent="0.2">
      <c r="A72" s="136"/>
      <c r="B72" s="124"/>
      <c r="C72" s="104"/>
      <c r="D72" s="104"/>
      <c r="E72" s="19"/>
      <c r="F72" s="19"/>
      <c r="G72" s="19"/>
      <c r="H72" s="19"/>
    </row>
    <row r="73" spans="1:8" s="14" customFormat="1" ht="15" customHeight="1" x14ac:dyDescent="0.2">
      <c r="A73" s="136"/>
      <c r="B73" s="104" t="s">
        <v>108</v>
      </c>
      <c r="C73" s="104"/>
      <c r="D73" s="104"/>
      <c r="E73" s="19"/>
      <c r="F73" s="19"/>
      <c r="G73" s="19"/>
      <c r="H73" s="19"/>
    </row>
    <row r="74" spans="1:8" ht="15" customHeight="1" x14ac:dyDescent="0.2">
      <c r="A74" s="136"/>
      <c r="B74" s="124" t="s">
        <v>80</v>
      </c>
      <c r="C74" s="104"/>
      <c r="D74" s="104"/>
      <c r="E74" s="19"/>
      <c r="F74" s="19"/>
      <c r="G74" s="19"/>
      <c r="H74" s="19"/>
    </row>
    <row r="75" spans="1:8" ht="15" customHeight="1" x14ac:dyDescent="0.2">
      <c r="A75" s="136"/>
      <c r="B75" s="124" t="s">
        <v>81</v>
      </c>
      <c r="C75" s="104"/>
      <c r="D75" s="104"/>
      <c r="E75" s="19"/>
      <c r="F75" s="19"/>
      <c r="G75" s="19"/>
      <c r="H75" s="19"/>
    </row>
    <row r="76" spans="1:8" ht="15" customHeight="1" x14ac:dyDescent="0.2">
      <c r="A76" s="136"/>
      <c r="B76" s="124"/>
      <c r="C76" s="104"/>
      <c r="D76" s="104"/>
      <c r="E76" s="19"/>
      <c r="F76" s="19"/>
      <c r="G76" s="19"/>
      <c r="H76" s="19"/>
    </row>
    <row r="77" spans="1:8" ht="15" customHeight="1" x14ac:dyDescent="0.2">
      <c r="A77" s="136"/>
      <c r="B77" s="104" t="s">
        <v>109</v>
      </c>
      <c r="C77" s="104"/>
      <c r="D77" s="104"/>
      <c r="E77" s="19"/>
      <c r="F77" s="19"/>
      <c r="G77" s="19"/>
      <c r="H77" s="19"/>
    </row>
    <row r="78" spans="1:8" ht="15" customHeight="1" x14ac:dyDescent="0.2">
      <c r="A78" s="136"/>
      <c r="B78" s="124" t="s">
        <v>82</v>
      </c>
      <c r="C78" s="104"/>
      <c r="D78" s="104"/>
      <c r="E78" s="19"/>
      <c r="F78" s="19"/>
      <c r="G78" s="19"/>
      <c r="H78" s="19"/>
    </row>
    <row r="79" spans="1:8" ht="15" customHeight="1" x14ac:dyDescent="0.2">
      <c r="A79" s="136"/>
      <c r="B79" s="11" t="s">
        <v>83</v>
      </c>
    </row>
    <row r="80" spans="1:8" ht="15" customHeight="1" x14ac:dyDescent="0.2">
      <c r="A80" s="137"/>
      <c r="B80" s="124" t="s">
        <v>19</v>
      </c>
      <c r="C80" s="124"/>
      <c r="D80" s="124"/>
      <c r="E80" s="17"/>
      <c r="F80" s="17"/>
      <c r="G80" s="17"/>
      <c r="H80" s="17"/>
    </row>
    <row r="81" spans="1:8" ht="15" customHeight="1" x14ac:dyDescent="0.2">
      <c r="A81" s="137"/>
      <c r="B81" s="124" t="s">
        <v>110</v>
      </c>
      <c r="C81" s="124"/>
      <c r="D81" s="124"/>
      <c r="E81" s="17"/>
      <c r="F81" s="17"/>
      <c r="G81" s="17"/>
      <c r="H81" s="17"/>
    </row>
    <row r="82" spans="1:8" ht="15" customHeight="1" x14ac:dyDescent="0.2">
      <c r="A82" s="137"/>
      <c r="B82" s="124"/>
      <c r="C82" s="124"/>
      <c r="D82" s="124"/>
      <c r="E82" s="124"/>
      <c r="F82" s="124"/>
      <c r="G82" s="124"/>
      <c r="H82" s="124"/>
    </row>
    <row r="83" spans="1:8" ht="15" customHeight="1" x14ac:dyDescent="0.2">
      <c r="A83" s="137"/>
      <c r="B83" s="14" t="s">
        <v>111</v>
      </c>
    </row>
    <row r="84" spans="1:8" ht="15" customHeight="1" x14ac:dyDescent="0.2">
      <c r="A84" s="137"/>
      <c r="B84" s="124" t="s">
        <v>84</v>
      </c>
      <c r="C84" s="124"/>
      <c r="D84" s="124"/>
      <c r="E84" s="17"/>
      <c r="F84" s="17"/>
      <c r="G84" s="17"/>
      <c r="H84" s="17"/>
    </row>
    <row r="85" spans="1:8" ht="15" customHeight="1" x14ac:dyDescent="0.2">
      <c r="A85" s="137"/>
      <c r="B85" s="124" t="s">
        <v>31</v>
      </c>
      <c r="C85" s="124"/>
      <c r="D85" s="124"/>
      <c r="E85" s="17"/>
      <c r="F85" s="17"/>
      <c r="G85" s="17"/>
      <c r="H85" s="17"/>
    </row>
    <row r="86" spans="1:8" ht="15" customHeight="1" x14ac:dyDescent="0.2">
      <c r="A86" s="137"/>
      <c r="B86" s="124" t="s">
        <v>112</v>
      </c>
      <c r="C86" s="124"/>
      <c r="D86" s="124"/>
      <c r="E86" s="17"/>
      <c r="F86" s="17"/>
      <c r="G86" s="17"/>
      <c r="H86" s="17"/>
    </row>
    <row r="87" spans="1:8" ht="15" customHeight="1" x14ac:dyDescent="0.2">
      <c r="A87" s="137"/>
      <c r="B87" s="124"/>
      <c r="C87" s="124"/>
      <c r="D87" s="124"/>
      <c r="E87" s="124"/>
      <c r="F87" s="124"/>
      <c r="G87" s="124"/>
      <c r="H87" s="124"/>
    </row>
    <row r="88" spans="1:8" s="14" customFormat="1" ht="15" customHeight="1" x14ac:dyDescent="0.2">
      <c r="A88" s="137"/>
      <c r="B88" s="104" t="s">
        <v>113</v>
      </c>
      <c r="C88" s="104"/>
      <c r="D88" s="104"/>
      <c r="E88" s="104"/>
      <c r="F88" s="104"/>
      <c r="G88" s="104"/>
      <c r="H88" s="104"/>
    </row>
    <row r="89" spans="1:8" ht="15" customHeight="1" x14ac:dyDescent="0.2">
      <c r="A89" s="137"/>
      <c r="B89" s="124" t="s">
        <v>21</v>
      </c>
      <c r="C89" s="124"/>
      <c r="D89" s="124"/>
      <c r="E89" s="17"/>
      <c r="F89" s="17"/>
      <c r="G89" s="17"/>
      <c r="H89" s="17"/>
    </row>
    <row r="90" spans="1:8" ht="15" customHeight="1" x14ac:dyDescent="0.2">
      <c r="A90" s="137"/>
      <c r="B90" s="124" t="s">
        <v>85</v>
      </c>
      <c r="C90" s="124"/>
      <c r="D90" s="124"/>
      <c r="E90" s="17"/>
      <c r="F90" s="17"/>
      <c r="G90" s="17"/>
      <c r="H90" s="17"/>
    </row>
    <row r="91" spans="1:8" ht="15" customHeight="1" x14ac:dyDescent="0.2">
      <c r="A91" s="137"/>
      <c r="B91" s="124" t="s">
        <v>86</v>
      </c>
      <c r="C91" s="124"/>
      <c r="D91" s="124"/>
      <c r="E91" s="17"/>
      <c r="F91" s="17"/>
      <c r="G91" s="17"/>
      <c r="H91" s="17"/>
    </row>
    <row r="92" spans="1:8" ht="15" customHeight="1" x14ac:dyDescent="0.2">
      <c r="A92" s="137"/>
    </row>
    <row r="93" spans="1:8" s="14" customFormat="1" ht="15" customHeight="1" x14ac:dyDescent="0.2">
      <c r="A93" s="137"/>
    </row>
    <row r="94" spans="1:8" ht="15" customHeight="1" x14ac:dyDescent="0.2">
      <c r="A94" s="137"/>
    </row>
    <row r="95" spans="1:8" x14ac:dyDescent="0.2">
      <c r="A95" s="137"/>
    </row>
    <row r="96" spans="1:8" x14ac:dyDescent="0.2">
      <c r="A96" s="137"/>
    </row>
    <row r="97" spans="1:1" x14ac:dyDescent="0.2">
      <c r="A97" s="137"/>
    </row>
    <row r="98" spans="1:1" x14ac:dyDescent="0.2">
      <c r="A98" s="137"/>
    </row>
    <row r="99" spans="1:1" x14ac:dyDescent="0.2">
      <c r="A99" s="137"/>
    </row>
    <row r="100" spans="1:1" x14ac:dyDescent="0.2">
      <c r="A100" s="137"/>
    </row>
    <row r="101" spans="1:1" x14ac:dyDescent="0.2">
      <c r="A101" s="137"/>
    </row>
    <row r="102" spans="1:1" x14ac:dyDescent="0.2">
      <c r="A102" s="137"/>
    </row>
    <row r="103" spans="1:1" x14ac:dyDescent="0.2">
      <c r="A103" s="137"/>
    </row>
    <row r="104" spans="1:1" x14ac:dyDescent="0.2">
      <c r="A104" s="137"/>
    </row>
    <row r="105" spans="1:1" x14ac:dyDescent="0.2">
      <c r="A105" s="137"/>
    </row>
    <row r="106" spans="1:1" x14ac:dyDescent="0.2">
      <c r="A106" s="137"/>
    </row>
    <row r="107" spans="1:1" x14ac:dyDescent="0.2">
      <c r="A107" s="55"/>
    </row>
  </sheetData>
  <sheetProtection algorithmName="SHA-512" hashValue="UZqWW/z0Z/kgtPbA6RO+yaZvNzutBYIYL6crV6H1wJVHsUagPtdEddN36uYmh/jcorPXtizzXNDXPaL7+h0kSA==" saltValue="Sa+heJOPqyqas2dys0kmdQ==" spinCount="100000" sheet="1" selectLockedCells="1"/>
  <mergeCells count="4">
    <mergeCell ref="A1:A79"/>
    <mergeCell ref="A80:A106"/>
    <mergeCell ref="B28:C29"/>
    <mergeCell ref="B1:C1"/>
  </mergeCells>
  <pageMargins left="0.47244094488188981" right="0.49" top="0.74803149606299213" bottom="0.74803149606299213" header="0.31496062992125984" footer="0.31496062992125984"/>
  <pageSetup paperSize="9" scale="96" orientation="portrait" r:id="rId1"/>
  <headerFooter differentFirst="1">
    <oddHeader>&amp;R&amp;"Arial,Standard"&amp;8Seite 2 von 2</oddHeader>
    <firstHeader>&amp;R&amp;"Arial,Standard"&amp;8Seite 1 von 2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N135"/>
  <sheetViews>
    <sheetView showGridLines="0" showZeros="0" zoomScale="115" zoomScaleNormal="115" workbookViewId="0">
      <selection activeCell="E2" sqref="E2:I2"/>
    </sheetView>
  </sheetViews>
  <sheetFormatPr baseColWidth="10" defaultColWidth="11.42578125" defaultRowHeight="14.25" x14ac:dyDescent="0.2"/>
  <cols>
    <col min="1" max="1" width="2.42578125" style="22" customWidth="1"/>
    <col min="2" max="2" width="3" style="22" customWidth="1"/>
    <col min="3" max="3" width="11.85546875" style="22" customWidth="1"/>
    <col min="4" max="4" width="27.42578125" style="22" customWidth="1"/>
    <col min="5" max="5" width="11" style="22" customWidth="1"/>
    <col min="6" max="6" width="13.42578125" style="22" customWidth="1"/>
    <col min="7" max="7" width="21.140625" style="22" customWidth="1"/>
    <col min="8" max="8" width="23.28515625" style="22" customWidth="1"/>
    <col min="9" max="9" width="14.42578125" style="22" customWidth="1"/>
    <col min="10" max="10" width="8.28515625" style="22" customWidth="1"/>
    <col min="11" max="11" width="9.42578125" style="21" hidden="1" customWidth="1"/>
    <col min="12" max="12" width="19.42578125" style="22" hidden="1" customWidth="1"/>
    <col min="13" max="15" width="11.42578125" style="22" customWidth="1"/>
    <col min="16" max="16384" width="11.42578125" style="22"/>
  </cols>
  <sheetData>
    <row r="1" spans="1:13" ht="4.7" customHeight="1" x14ac:dyDescent="0.2">
      <c r="A1" s="20"/>
      <c r="B1" s="10"/>
      <c r="C1" s="10"/>
      <c r="D1" s="10"/>
      <c r="E1" s="10"/>
      <c r="F1" s="10"/>
      <c r="G1" s="10"/>
      <c r="H1" s="10"/>
      <c r="I1" s="10"/>
      <c r="J1" s="10"/>
    </row>
    <row r="2" spans="1:13" ht="15" customHeight="1" x14ac:dyDescent="0.2">
      <c r="A2" s="137" t="s">
        <v>116</v>
      </c>
      <c r="B2" s="10"/>
      <c r="C2" s="23" t="s">
        <v>38</v>
      </c>
      <c r="D2" s="23"/>
      <c r="E2" s="146"/>
      <c r="F2" s="147"/>
      <c r="G2" s="147"/>
      <c r="H2" s="147"/>
      <c r="I2" s="148"/>
      <c r="J2" s="24"/>
    </row>
    <row r="3" spans="1:13" ht="6.75" customHeight="1" x14ac:dyDescent="0.2">
      <c r="A3" s="137"/>
      <c r="B3" s="10"/>
      <c r="C3" s="10"/>
      <c r="D3" s="10"/>
      <c r="E3" s="10"/>
      <c r="F3" s="10"/>
      <c r="G3" s="10"/>
      <c r="H3" s="10"/>
      <c r="I3" s="10"/>
      <c r="J3" s="10"/>
    </row>
    <row r="4" spans="1:13" x14ac:dyDescent="0.2">
      <c r="A4" s="137"/>
      <c r="B4" s="10"/>
      <c r="C4" s="151" t="s">
        <v>40</v>
      </c>
      <c r="D4" s="151"/>
      <c r="E4" s="151"/>
      <c r="F4" s="125"/>
      <c r="G4" s="25"/>
      <c r="H4" s="56" t="s">
        <v>13</v>
      </c>
      <c r="I4" s="3"/>
      <c r="J4" s="27"/>
      <c r="K4" s="28">
        <f>IF(AND(F4="bis 249",F6="ja"),60%,IF(AND(F4="bis 249",F6="nein"),60%,IF(AND(F4="bis 249",F6=""),60%,IF(AND(F4="250 und mehr",F6="ja"),40%,IF(F4="250 und mehr",40%,0)))))</f>
        <v>0</v>
      </c>
      <c r="L4" s="29"/>
    </row>
    <row r="5" spans="1:13" s="33" customFormat="1" ht="7.5" customHeight="1" x14ac:dyDescent="0.2">
      <c r="A5" s="137"/>
      <c r="B5" s="24"/>
      <c r="C5" s="151" t="s">
        <v>91</v>
      </c>
      <c r="D5" s="151"/>
      <c r="E5" s="151"/>
      <c r="F5" s="30"/>
      <c r="G5" s="30"/>
      <c r="H5" s="31"/>
      <c r="I5" s="57"/>
      <c r="J5" s="24"/>
      <c r="K5" s="32"/>
      <c r="L5" s="20"/>
    </row>
    <row r="6" spans="1:13" x14ac:dyDescent="0.2">
      <c r="A6" s="137"/>
      <c r="B6" s="10"/>
      <c r="C6" s="151"/>
      <c r="D6" s="151"/>
      <c r="E6" s="151"/>
      <c r="F6" s="1"/>
      <c r="G6" s="30"/>
      <c r="H6" s="26"/>
      <c r="I6" s="57"/>
      <c r="J6" s="34"/>
    </row>
    <row r="7" spans="1:13" x14ac:dyDescent="0.2">
      <c r="A7" s="137"/>
      <c r="B7" s="10"/>
      <c r="C7" s="154" t="s">
        <v>17</v>
      </c>
      <c r="D7" s="154"/>
      <c r="E7" s="154"/>
      <c r="F7" s="8"/>
      <c r="G7" s="8"/>
      <c r="H7" s="157"/>
      <c r="I7" s="157"/>
      <c r="J7" s="34"/>
    </row>
    <row r="8" spans="1:13" ht="7.5" customHeight="1" x14ac:dyDescent="0.2">
      <c r="A8" s="137"/>
      <c r="B8" s="10"/>
      <c r="C8" s="123"/>
      <c r="D8" s="123"/>
      <c r="E8" s="123"/>
      <c r="F8" s="30"/>
      <c r="G8" s="141" t="s">
        <v>69</v>
      </c>
      <c r="H8" s="142"/>
      <c r="I8" s="155">
        <f>SUM(IF(F4="bis 10",0.6,IF(F4="bis 249",0.5,IF(F4="über 249",0.4,0))),IF(F9="ja",0.1,0))</f>
        <v>0</v>
      </c>
      <c r="J8" s="10"/>
    </row>
    <row r="9" spans="1:13" ht="15.75" customHeight="1" x14ac:dyDescent="0.2">
      <c r="A9" s="137"/>
      <c r="B9" s="10"/>
      <c r="C9" s="152" t="s">
        <v>12</v>
      </c>
      <c r="D9" s="152"/>
      <c r="E9" s="153"/>
      <c r="F9" s="1"/>
      <c r="G9" s="143"/>
      <c r="H9" s="142"/>
      <c r="I9" s="156"/>
      <c r="J9" s="10"/>
      <c r="K9" s="35">
        <f>SUM(A13:A116)</f>
        <v>0</v>
      </c>
    </row>
    <row r="10" spans="1:13" ht="11.25" customHeight="1" x14ac:dyDescent="0.2">
      <c r="A10" s="137"/>
      <c r="B10" s="10"/>
      <c r="C10" s="122" t="s">
        <v>95</v>
      </c>
      <c r="D10" s="10"/>
      <c r="E10" s="10"/>
      <c r="F10" s="8"/>
      <c r="G10" s="8"/>
      <c r="H10" s="10"/>
      <c r="I10" s="10"/>
      <c r="J10" s="36"/>
      <c r="M10" s="21"/>
    </row>
    <row r="11" spans="1:13" ht="7.5" customHeight="1" thickBot="1" x14ac:dyDescent="0.25">
      <c r="A11" s="137"/>
      <c r="B11" s="10"/>
      <c r="C11" s="10"/>
      <c r="D11" s="10"/>
      <c r="E11" s="10"/>
      <c r="F11" s="8"/>
      <c r="G11" s="8"/>
      <c r="H11" s="10"/>
      <c r="I11" s="10"/>
      <c r="J11" s="36"/>
      <c r="M11" s="21"/>
    </row>
    <row r="12" spans="1:13" s="40" customFormat="1" ht="38.25" customHeight="1" thickBot="1" x14ac:dyDescent="0.3">
      <c r="A12" s="137"/>
      <c r="B12" s="37"/>
      <c r="C12" s="67" t="s">
        <v>51</v>
      </c>
      <c r="D12" s="67" t="s">
        <v>37</v>
      </c>
      <c r="E12" s="149" t="s">
        <v>88</v>
      </c>
      <c r="F12" s="149"/>
      <c r="G12" s="149"/>
      <c r="H12" s="150"/>
      <c r="I12" s="62" t="s">
        <v>41</v>
      </c>
      <c r="J12" s="38"/>
      <c r="K12" s="39"/>
      <c r="M12" s="39"/>
    </row>
    <row r="13" spans="1:13" x14ac:dyDescent="0.2">
      <c r="A13" s="137"/>
      <c r="B13" s="4"/>
      <c r="C13" s="71">
        <v>1</v>
      </c>
      <c r="D13" s="69"/>
      <c r="E13" s="144"/>
      <c r="F13" s="144"/>
      <c r="G13" s="144"/>
      <c r="H13" s="145"/>
      <c r="I13" s="66" t="str">
        <f>IF(ISBLANK(E13),"",SUM(IF($F$4="bis 10",0.6,IF($F$4="bis 249",0.5,IF($F$4="über 249",0.4,0))), IF($F$9="ja",0.1,0), IF(ISBLANK(E13),0,(IF(E13="trifft nicht zu",0,0.2)))))</f>
        <v/>
      </c>
      <c r="J13" s="41"/>
      <c r="K13" s="42" t="s">
        <v>9</v>
      </c>
      <c r="L13" s="21"/>
      <c r="M13" s="21"/>
    </row>
    <row r="14" spans="1:13" x14ac:dyDescent="0.2">
      <c r="A14" s="137"/>
      <c r="B14" s="4"/>
      <c r="C14" s="71">
        <f>C13+1</f>
        <v>2</v>
      </c>
      <c r="D14" s="68"/>
      <c r="E14" s="158"/>
      <c r="F14" s="159"/>
      <c r="G14" s="159"/>
      <c r="H14" s="160"/>
      <c r="I14" s="66" t="str">
        <f t="shared" ref="I14:I77" si="0">IF(ISBLANK(E14),"",SUM(IF($F$4="bis 10",0.6,IF($F$4="bis 249",0.5,IF($F$4="über 249",0.4,0))), IF($F$9="ja",0.1,0), IF(ISBLANK(E14),0,(IF(E14="trifft nicht zu",0,0.2)))))</f>
        <v/>
      </c>
      <c r="J14" s="41"/>
      <c r="K14" s="42" t="s">
        <v>15</v>
      </c>
      <c r="L14" s="21"/>
      <c r="M14" s="21"/>
    </row>
    <row r="15" spans="1:13" x14ac:dyDescent="0.2">
      <c r="A15" s="137"/>
      <c r="B15" s="4"/>
      <c r="C15" s="71">
        <f t="shared" ref="C15:C129" si="1">C14+1</f>
        <v>3</v>
      </c>
      <c r="D15" s="68"/>
      <c r="E15" s="158"/>
      <c r="F15" s="159"/>
      <c r="G15" s="159"/>
      <c r="H15" s="160"/>
      <c r="I15" s="66" t="str">
        <f t="shared" si="0"/>
        <v/>
      </c>
      <c r="J15" s="41"/>
      <c r="K15" s="42" t="s">
        <v>0</v>
      </c>
      <c r="L15" s="21"/>
      <c r="M15" s="21"/>
    </row>
    <row r="16" spans="1:13" x14ac:dyDescent="0.2">
      <c r="A16" s="137"/>
      <c r="B16" s="4"/>
      <c r="C16" s="71">
        <f t="shared" si="1"/>
        <v>4</v>
      </c>
      <c r="D16" s="68"/>
      <c r="E16" s="158"/>
      <c r="F16" s="159"/>
      <c r="G16" s="159"/>
      <c r="H16" s="160"/>
      <c r="I16" s="66" t="str">
        <f t="shared" si="0"/>
        <v/>
      </c>
      <c r="J16" s="41"/>
      <c r="K16" s="42" t="s">
        <v>1</v>
      </c>
      <c r="L16" s="21"/>
      <c r="M16" s="21"/>
    </row>
    <row r="17" spans="1:13" x14ac:dyDescent="0.2">
      <c r="A17" s="137"/>
      <c r="B17" s="4"/>
      <c r="C17" s="71">
        <f t="shared" si="1"/>
        <v>5</v>
      </c>
      <c r="D17" s="68"/>
      <c r="E17" s="158"/>
      <c r="F17" s="159"/>
      <c r="G17" s="159"/>
      <c r="H17" s="160"/>
      <c r="I17" s="66" t="str">
        <f t="shared" si="0"/>
        <v/>
      </c>
      <c r="J17" s="41"/>
      <c r="K17" s="42" t="s">
        <v>2</v>
      </c>
      <c r="L17" s="21"/>
      <c r="M17" s="21"/>
    </row>
    <row r="18" spans="1:13" x14ac:dyDescent="0.2">
      <c r="A18" s="137"/>
      <c r="B18" s="4"/>
      <c r="C18" s="71">
        <f t="shared" si="1"/>
        <v>6</v>
      </c>
      <c r="D18" s="68"/>
      <c r="E18" s="158"/>
      <c r="F18" s="159"/>
      <c r="G18" s="159"/>
      <c r="H18" s="160"/>
      <c r="I18" s="66" t="str">
        <f t="shared" si="0"/>
        <v/>
      </c>
      <c r="J18" s="41"/>
      <c r="K18" s="42" t="s">
        <v>16</v>
      </c>
      <c r="L18" s="21"/>
      <c r="M18" s="21"/>
    </row>
    <row r="19" spans="1:13" x14ac:dyDescent="0.2">
      <c r="A19" s="137"/>
      <c r="B19" s="4"/>
      <c r="C19" s="71">
        <f t="shared" si="1"/>
        <v>7</v>
      </c>
      <c r="D19" s="68"/>
      <c r="E19" s="158"/>
      <c r="F19" s="159"/>
      <c r="G19" s="159"/>
      <c r="H19" s="160"/>
      <c r="I19" s="66" t="str">
        <f t="shared" si="0"/>
        <v/>
      </c>
      <c r="J19" s="41"/>
      <c r="K19" s="42" t="s">
        <v>14</v>
      </c>
      <c r="L19" s="21"/>
      <c r="M19" s="21"/>
    </row>
    <row r="20" spans="1:13" x14ac:dyDescent="0.2">
      <c r="A20" s="137"/>
      <c r="B20" s="4"/>
      <c r="C20" s="71">
        <f t="shared" si="1"/>
        <v>8</v>
      </c>
      <c r="D20" s="68"/>
      <c r="E20" s="158"/>
      <c r="F20" s="159"/>
      <c r="G20" s="159"/>
      <c r="H20" s="160"/>
      <c r="I20" s="66" t="str">
        <f t="shared" si="0"/>
        <v/>
      </c>
      <c r="J20" s="41"/>
      <c r="K20" s="42" t="s">
        <v>3</v>
      </c>
      <c r="L20" s="21"/>
      <c r="M20" s="21"/>
    </row>
    <row r="21" spans="1:13" x14ac:dyDescent="0.2">
      <c r="A21" s="137"/>
      <c r="B21" s="4"/>
      <c r="C21" s="71">
        <f t="shared" si="1"/>
        <v>9</v>
      </c>
      <c r="D21" s="68"/>
      <c r="E21" s="158"/>
      <c r="F21" s="159"/>
      <c r="G21" s="159"/>
      <c r="H21" s="160"/>
      <c r="I21" s="66" t="str">
        <f t="shared" si="0"/>
        <v/>
      </c>
      <c r="J21" s="41"/>
      <c r="L21" s="21"/>
      <c r="M21" s="21"/>
    </row>
    <row r="22" spans="1:13" x14ac:dyDescent="0.2">
      <c r="A22" s="137"/>
      <c r="B22" s="4"/>
      <c r="C22" s="71">
        <f t="shared" si="1"/>
        <v>10</v>
      </c>
      <c r="D22" s="68"/>
      <c r="E22" s="158"/>
      <c r="F22" s="159"/>
      <c r="G22" s="159"/>
      <c r="H22" s="160"/>
      <c r="I22" s="66" t="str">
        <f t="shared" si="0"/>
        <v/>
      </c>
      <c r="J22" s="41"/>
      <c r="L22" s="21"/>
      <c r="M22" s="21"/>
    </row>
    <row r="23" spans="1:13" x14ac:dyDescent="0.2">
      <c r="A23" s="137"/>
      <c r="B23" s="4"/>
      <c r="C23" s="71">
        <f t="shared" si="1"/>
        <v>11</v>
      </c>
      <c r="D23" s="68"/>
      <c r="E23" s="158"/>
      <c r="F23" s="159"/>
      <c r="G23" s="159"/>
      <c r="H23" s="160"/>
      <c r="I23" s="66" t="str">
        <f t="shared" si="0"/>
        <v/>
      </c>
      <c r="J23" s="41"/>
      <c r="K23" s="45" t="s">
        <v>4</v>
      </c>
      <c r="L23" s="21"/>
      <c r="M23" s="21"/>
    </row>
    <row r="24" spans="1:13" x14ac:dyDescent="0.2">
      <c r="A24" s="137"/>
      <c r="B24" s="4"/>
      <c r="C24" s="71">
        <f t="shared" si="1"/>
        <v>12</v>
      </c>
      <c r="D24" s="68"/>
      <c r="E24" s="158"/>
      <c r="F24" s="159"/>
      <c r="G24" s="159"/>
      <c r="H24" s="160"/>
      <c r="I24" s="66" t="str">
        <f t="shared" si="0"/>
        <v/>
      </c>
      <c r="J24" s="41"/>
      <c r="K24" s="45" t="s">
        <v>5</v>
      </c>
      <c r="L24" s="21"/>
      <c r="M24" s="21"/>
    </row>
    <row r="25" spans="1:13" x14ac:dyDescent="0.2">
      <c r="A25" s="137"/>
      <c r="B25" s="4"/>
      <c r="C25" s="71">
        <f t="shared" si="1"/>
        <v>13</v>
      </c>
      <c r="D25" s="68"/>
      <c r="E25" s="158"/>
      <c r="F25" s="159"/>
      <c r="G25" s="159"/>
      <c r="H25" s="160"/>
      <c r="I25" s="66" t="str">
        <f t="shared" si="0"/>
        <v/>
      </c>
      <c r="J25" s="41"/>
      <c r="L25" s="21"/>
      <c r="M25" s="21"/>
    </row>
    <row r="26" spans="1:13" x14ac:dyDescent="0.2">
      <c r="A26" s="137"/>
      <c r="B26" s="4"/>
      <c r="C26" s="71">
        <f t="shared" si="1"/>
        <v>14</v>
      </c>
      <c r="D26" s="68"/>
      <c r="E26" s="158"/>
      <c r="F26" s="159"/>
      <c r="G26" s="159"/>
      <c r="H26" s="160"/>
      <c r="I26" s="66" t="str">
        <f t="shared" si="0"/>
        <v/>
      </c>
      <c r="J26" s="41"/>
      <c r="L26" s="21"/>
      <c r="M26" s="21"/>
    </row>
    <row r="27" spans="1:13" x14ac:dyDescent="0.2">
      <c r="A27" s="137"/>
      <c r="B27" s="4"/>
      <c r="C27" s="71">
        <f t="shared" si="1"/>
        <v>15</v>
      </c>
      <c r="D27" s="68"/>
      <c r="E27" s="158"/>
      <c r="F27" s="159"/>
      <c r="G27" s="159"/>
      <c r="H27" s="160"/>
      <c r="I27" s="66" t="str">
        <f t="shared" si="0"/>
        <v/>
      </c>
      <c r="J27" s="41"/>
      <c r="K27" s="45"/>
      <c r="L27" s="21"/>
      <c r="M27" s="21"/>
    </row>
    <row r="28" spans="1:13" x14ac:dyDescent="0.2">
      <c r="A28" s="137"/>
      <c r="B28" s="4"/>
      <c r="C28" s="71">
        <f t="shared" si="1"/>
        <v>16</v>
      </c>
      <c r="D28" s="68"/>
      <c r="E28" s="158"/>
      <c r="F28" s="159"/>
      <c r="G28" s="159"/>
      <c r="H28" s="160"/>
      <c r="I28" s="66" t="str">
        <f t="shared" si="0"/>
        <v/>
      </c>
      <c r="J28" s="41"/>
      <c r="K28" s="46" t="s">
        <v>7</v>
      </c>
      <c r="L28" s="21"/>
      <c r="M28" s="21"/>
    </row>
    <row r="29" spans="1:13" ht="15" customHeight="1" x14ac:dyDescent="0.2">
      <c r="A29" s="137"/>
      <c r="B29" s="4"/>
      <c r="C29" s="71">
        <f t="shared" si="1"/>
        <v>17</v>
      </c>
      <c r="D29" s="68"/>
      <c r="E29" s="158"/>
      <c r="F29" s="159"/>
      <c r="G29" s="159"/>
      <c r="H29" s="160"/>
      <c r="I29" s="66" t="str">
        <f t="shared" si="0"/>
        <v/>
      </c>
      <c r="J29" s="41"/>
      <c r="K29" s="47" t="s">
        <v>6</v>
      </c>
      <c r="L29" s="21"/>
      <c r="M29" s="21"/>
    </row>
    <row r="30" spans="1:13" ht="15" customHeight="1" x14ac:dyDescent="0.2">
      <c r="A30" s="137"/>
      <c r="B30" s="4"/>
      <c r="C30" s="71">
        <f t="shared" si="1"/>
        <v>18</v>
      </c>
      <c r="D30" s="68"/>
      <c r="E30" s="161"/>
      <c r="F30" s="161"/>
      <c r="G30" s="161"/>
      <c r="H30" s="162"/>
      <c r="I30" s="66" t="str">
        <f t="shared" si="0"/>
        <v/>
      </c>
      <c r="J30" s="41"/>
      <c r="L30" s="21"/>
      <c r="M30" s="43"/>
    </row>
    <row r="31" spans="1:13" ht="15" customHeight="1" x14ac:dyDescent="0.2">
      <c r="A31" s="137"/>
      <c r="B31" s="4"/>
      <c r="C31" s="71">
        <f t="shared" si="1"/>
        <v>19</v>
      </c>
      <c r="D31" s="68"/>
      <c r="E31" s="161"/>
      <c r="F31" s="161"/>
      <c r="G31" s="161"/>
      <c r="H31" s="162"/>
      <c r="I31" s="66" t="str">
        <f t="shared" si="0"/>
        <v/>
      </c>
      <c r="J31" s="41"/>
      <c r="L31" s="21"/>
      <c r="M31" s="21"/>
    </row>
    <row r="32" spans="1:13" ht="15" customHeight="1" x14ac:dyDescent="0.2">
      <c r="A32" s="137"/>
      <c r="B32" s="4"/>
      <c r="C32" s="71">
        <f t="shared" si="1"/>
        <v>20</v>
      </c>
      <c r="D32" s="68"/>
      <c r="E32" s="158"/>
      <c r="F32" s="159"/>
      <c r="G32" s="159"/>
      <c r="H32" s="160"/>
      <c r="I32" s="66" t="str">
        <f t="shared" si="0"/>
        <v/>
      </c>
      <c r="J32" s="41"/>
      <c r="L32" s="21"/>
      <c r="M32" s="21"/>
    </row>
    <row r="33" spans="1:14" ht="15" customHeight="1" x14ac:dyDescent="0.2">
      <c r="A33" s="137"/>
      <c r="B33" s="4"/>
      <c r="C33" s="71">
        <f t="shared" si="1"/>
        <v>21</v>
      </c>
      <c r="D33" s="68"/>
      <c r="E33" s="161"/>
      <c r="F33" s="161"/>
      <c r="G33" s="161"/>
      <c r="H33" s="162"/>
      <c r="I33" s="66" t="str">
        <f t="shared" si="0"/>
        <v/>
      </c>
      <c r="J33" s="41"/>
      <c r="K33" s="48"/>
      <c r="L33" s="21"/>
      <c r="M33" s="21"/>
    </row>
    <row r="34" spans="1:14" ht="15" customHeight="1" x14ac:dyDescent="0.25">
      <c r="A34" s="137"/>
      <c r="B34" s="4"/>
      <c r="C34" s="71">
        <f t="shared" si="1"/>
        <v>22</v>
      </c>
      <c r="D34" s="68"/>
      <c r="E34" s="161"/>
      <c r="F34" s="161"/>
      <c r="G34" s="161"/>
      <c r="H34" s="162"/>
      <c r="I34" s="66" t="str">
        <f t="shared" si="0"/>
        <v/>
      </c>
      <c r="J34" s="41"/>
      <c r="K34" s="48"/>
      <c r="L34" s="21"/>
      <c r="M34" s="21"/>
      <c r="N34" s="44"/>
    </row>
    <row r="35" spans="1:14" ht="15" customHeight="1" x14ac:dyDescent="0.2">
      <c r="A35" s="137"/>
      <c r="B35" s="4"/>
      <c r="C35" s="71">
        <f t="shared" si="1"/>
        <v>23</v>
      </c>
      <c r="D35" s="68"/>
      <c r="E35" s="161"/>
      <c r="F35" s="161"/>
      <c r="G35" s="161"/>
      <c r="H35" s="162"/>
      <c r="I35" s="66" t="str">
        <f t="shared" si="0"/>
        <v/>
      </c>
      <c r="J35" s="41"/>
      <c r="K35" s="48"/>
      <c r="L35" s="21"/>
      <c r="M35" s="21"/>
    </row>
    <row r="36" spans="1:14" ht="15" customHeight="1" x14ac:dyDescent="0.2">
      <c r="A36" s="137"/>
      <c r="B36" s="4"/>
      <c r="C36" s="71">
        <f t="shared" si="1"/>
        <v>24</v>
      </c>
      <c r="D36" s="68"/>
      <c r="E36" s="161"/>
      <c r="F36" s="161"/>
      <c r="G36" s="161"/>
      <c r="H36" s="162"/>
      <c r="I36" s="66" t="str">
        <f t="shared" si="0"/>
        <v/>
      </c>
      <c r="J36" s="41"/>
      <c r="K36" s="48"/>
      <c r="L36" s="21"/>
      <c r="M36" s="21"/>
    </row>
    <row r="37" spans="1:14" ht="15" customHeight="1" x14ac:dyDescent="0.2">
      <c r="A37" s="137"/>
      <c r="B37" s="4"/>
      <c r="C37" s="71">
        <f t="shared" si="1"/>
        <v>25</v>
      </c>
      <c r="D37" s="68"/>
      <c r="E37" s="161"/>
      <c r="F37" s="161"/>
      <c r="G37" s="161"/>
      <c r="H37" s="162"/>
      <c r="I37" s="66" t="str">
        <f t="shared" si="0"/>
        <v/>
      </c>
      <c r="J37" s="41"/>
      <c r="K37" s="48"/>
      <c r="L37" s="21"/>
      <c r="M37" s="21"/>
    </row>
    <row r="38" spans="1:14" ht="15" customHeight="1" x14ac:dyDescent="0.2">
      <c r="A38" s="137"/>
      <c r="B38" s="4"/>
      <c r="C38" s="71">
        <f t="shared" si="1"/>
        <v>26</v>
      </c>
      <c r="D38" s="68"/>
      <c r="E38" s="161"/>
      <c r="F38" s="161"/>
      <c r="G38" s="161"/>
      <c r="H38" s="162"/>
      <c r="I38" s="66" t="str">
        <f t="shared" si="0"/>
        <v/>
      </c>
      <c r="J38" s="41"/>
      <c r="L38" s="21"/>
      <c r="M38" s="21"/>
    </row>
    <row r="39" spans="1:14" ht="15" customHeight="1" x14ac:dyDescent="0.2">
      <c r="A39" s="137"/>
      <c r="B39" s="4"/>
      <c r="C39" s="71">
        <f t="shared" si="1"/>
        <v>27</v>
      </c>
      <c r="D39" s="68"/>
      <c r="E39" s="161"/>
      <c r="F39" s="161"/>
      <c r="G39" s="161"/>
      <c r="H39" s="162"/>
      <c r="I39" s="66" t="str">
        <f t="shared" si="0"/>
        <v/>
      </c>
      <c r="J39" s="41"/>
      <c r="L39" s="21"/>
      <c r="M39" s="21"/>
    </row>
    <row r="40" spans="1:14" ht="15" customHeight="1" x14ac:dyDescent="0.2">
      <c r="A40" s="137"/>
      <c r="B40" s="4"/>
      <c r="C40" s="71">
        <f t="shared" si="1"/>
        <v>28</v>
      </c>
      <c r="D40" s="68"/>
      <c r="E40" s="161"/>
      <c r="F40" s="161"/>
      <c r="G40" s="161"/>
      <c r="H40" s="162"/>
      <c r="I40" s="66" t="str">
        <f t="shared" si="0"/>
        <v/>
      </c>
      <c r="J40" s="41"/>
      <c r="L40" s="21"/>
      <c r="M40" s="21"/>
    </row>
    <row r="41" spans="1:14" ht="15" customHeight="1" x14ac:dyDescent="0.2">
      <c r="A41" s="137"/>
      <c r="B41" s="4"/>
      <c r="C41" s="71">
        <f t="shared" si="1"/>
        <v>29</v>
      </c>
      <c r="D41" s="68"/>
      <c r="E41" s="161"/>
      <c r="F41" s="161"/>
      <c r="G41" s="161"/>
      <c r="H41" s="162"/>
      <c r="I41" s="66" t="str">
        <f t="shared" si="0"/>
        <v/>
      </c>
      <c r="J41" s="41"/>
      <c r="L41" s="21"/>
      <c r="M41" s="21"/>
    </row>
    <row r="42" spans="1:14" ht="15" customHeight="1" x14ac:dyDescent="0.2">
      <c r="A42" s="137"/>
      <c r="B42" s="4"/>
      <c r="C42" s="71">
        <f t="shared" si="1"/>
        <v>30</v>
      </c>
      <c r="D42" s="68"/>
      <c r="E42" s="161"/>
      <c r="F42" s="161"/>
      <c r="G42" s="161"/>
      <c r="H42" s="162"/>
      <c r="I42" s="66" t="str">
        <f t="shared" si="0"/>
        <v/>
      </c>
      <c r="J42" s="41"/>
      <c r="L42" s="21"/>
      <c r="M42" s="21"/>
    </row>
    <row r="43" spans="1:14" ht="15" customHeight="1" x14ac:dyDescent="0.2">
      <c r="A43" s="137"/>
      <c r="B43" s="4"/>
      <c r="C43" s="71">
        <f t="shared" si="1"/>
        <v>31</v>
      </c>
      <c r="D43" s="68"/>
      <c r="E43" s="161"/>
      <c r="F43" s="161"/>
      <c r="G43" s="161"/>
      <c r="H43" s="162"/>
      <c r="I43" s="66" t="str">
        <f t="shared" si="0"/>
        <v/>
      </c>
      <c r="J43" s="41"/>
      <c r="L43" s="21"/>
      <c r="M43" s="21"/>
    </row>
    <row r="44" spans="1:14" ht="15" customHeight="1" x14ac:dyDescent="0.2">
      <c r="A44" s="137"/>
      <c r="B44" s="4"/>
      <c r="C44" s="71">
        <f t="shared" si="1"/>
        <v>32</v>
      </c>
      <c r="D44" s="68"/>
      <c r="E44" s="161"/>
      <c r="F44" s="161"/>
      <c r="G44" s="161"/>
      <c r="H44" s="162"/>
      <c r="I44" s="66" t="str">
        <f t="shared" si="0"/>
        <v/>
      </c>
      <c r="J44" s="41"/>
      <c r="L44" s="21"/>
      <c r="M44" s="21"/>
    </row>
    <row r="45" spans="1:14" ht="15" customHeight="1" x14ac:dyDescent="0.2">
      <c r="A45" s="137"/>
      <c r="B45" s="4"/>
      <c r="C45" s="71">
        <f t="shared" si="1"/>
        <v>33</v>
      </c>
      <c r="D45" s="68"/>
      <c r="E45" s="161"/>
      <c r="F45" s="161"/>
      <c r="G45" s="161"/>
      <c r="H45" s="162"/>
      <c r="I45" s="66" t="str">
        <f t="shared" si="0"/>
        <v/>
      </c>
      <c r="J45" s="41"/>
      <c r="L45" s="21"/>
      <c r="M45" s="21"/>
    </row>
    <row r="46" spans="1:14" ht="15" customHeight="1" x14ac:dyDescent="0.2">
      <c r="A46" s="137"/>
      <c r="B46" s="4"/>
      <c r="C46" s="71">
        <f t="shared" si="1"/>
        <v>34</v>
      </c>
      <c r="D46" s="68"/>
      <c r="E46" s="161"/>
      <c r="F46" s="161"/>
      <c r="G46" s="161"/>
      <c r="H46" s="162"/>
      <c r="I46" s="66" t="str">
        <f t="shared" si="0"/>
        <v/>
      </c>
      <c r="J46" s="41"/>
      <c r="L46" s="21"/>
      <c r="M46" s="21"/>
    </row>
    <row r="47" spans="1:14" ht="15" customHeight="1" x14ac:dyDescent="0.2">
      <c r="A47" s="137"/>
      <c r="B47" s="4"/>
      <c r="C47" s="71">
        <f t="shared" si="1"/>
        <v>35</v>
      </c>
      <c r="D47" s="68"/>
      <c r="E47" s="161"/>
      <c r="F47" s="161"/>
      <c r="G47" s="161"/>
      <c r="H47" s="162"/>
      <c r="I47" s="66" t="str">
        <f t="shared" si="0"/>
        <v/>
      </c>
      <c r="J47" s="41"/>
      <c r="L47" s="21"/>
      <c r="M47" s="21"/>
    </row>
    <row r="48" spans="1:14" ht="15" customHeight="1" x14ac:dyDescent="0.2">
      <c r="A48" s="137"/>
      <c r="B48" s="4"/>
      <c r="C48" s="71">
        <f t="shared" si="1"/>
        <v>36</v>
      </c>
      <c r="D48" s="68"/>
      <c r="E48" s="161"/>
      <c r="F48" s="161"/>
      <c r="G48" s="161"/>
      <c r="H48" s="162"/>
      <c r="I48" s="66" t="str">
        <f t="shared" si="0"/>
        <v/>
      </c>
      <c r="J48" s="41"/>
      <c r="L48" s="21"/>
      <c r="M48" s="21"/>
    </row>
    <row r="49" spans="1:13" ht="15" customHeight="1" x14ac:dyDescent="0.2">
      <c r="A49" s="137"/>
      <c r="B49" s="4"/>
      <c r="C49" s="71">
        <f t="shared" si="1"/>
        <v>37</v>
      </c>
      <c r="D49" s="68"/>
      <c r="E49" s="161"/>
      <c r="F49" s="161"/>
      <c r="G49" s="161"/>
      <c r="H49" s="162"/>
      <c r="I49" s="66" t="str">
        <f t="shared" si="0"/>
        <v/>
      </c>
      <c r="J49" s="41"/>
      <c r="L49" s="21"/>
      <c r="M49" s="21"/>
    </row>
    <row r="50" spans="1:13" ht="15" customHeight="1" x14ac:dyDescent="0.2">
      <c r="A50" s="137"/>
      <c r="B50" s="4"/>
      <c r="C50" s="71">
        <f t="shared" si="1"/>
        <v>38</v>
      </c>
      <c r="D50" s="68"/>
      <c r="E50" s="161"/>
      <c r="F50" s="161"/>
      <c r="G50" s="161"/>
      <c r="H50" s="162"/>
      <c r="I50" s="66" t="str">
        <f t="shared" si="0"/>
        <v/>
      </c>
      <c r="J50" s="41"/>
      <c r="L50" s="21"/>
      <c r="M50" s="21"/>
    </row>
    <row r="51" spans="1:13" ht="15" customHeight="1" x14ac:dyDescent="0.2">
      <c r="A51" s="137"/>
      <c r="B51" s="4"/>
      <c r="C51" s="71">
        <f t="shared" si="1"/>
        <v>39</v>
      </c>
      <c r="D51" s="68"/>
      <c r="E51" s="161"/>
      <c r="F51" s="161"/>
      <c r="G51" s="161"/>
      <c r="H51" s="162"/>
      <c r="I51" s="66" t="str">
        <f t="shared" si="0"/>
        <v/>
      </c>
      <c r="J51" s="41"/>
      <c r="L51" s="21"/>
      <c r="M51" s="21"/>
    </row>
    <row r="52" spans="1:13" ht="15" customHeight="1" x14ac:dyDescent="0.2">
      <c r="A52" s="137"/>
      <c r="B52" s="4"/>
      <c r="C52" s="71">
        <f t="shared" si="1"/>
        <v>40</v>
      </c>
      <c r="D52" s="68"/>
      <c r="E52" s="161"/>
      <c r="F52" s="161"/>
      <c r="G52" s="161"/>
      <c r="H52" s="162"/>
      <c r="I52" s="66" t="str">
        <f t="shared" si="0"/>
        <v/>
      </c>
      <c r="J52" s="41"/>
      <c r="L52" s="21"/>
      <c r="M52" s="21"/>
    </row>
    <row r="53" spans="1:13" ht="15" customHeight="1" x14ac:dyDescent="0.2">
      <c r="A53" s="137"/>
      <c r="B53" s="4"/>
      <c r="C53" s="71">
        <f t="shared" si="1"/>
        <v>41</v>
      </c>
      <c r="D53" s="68"/>
      <c r="E53" s="161"/>
      <c r="F53" s="161"/>
      <c r="G53" s="161"/>
      <c r="H53" s="162"/>
      <c r="I53" s="66" t="str">
        <f t="shared" si="0"/>
        <v/>
      </c>
      <c r="J53" s="41"/>
      <c r="L53" s="21"/>
      <c r="M53" s="21"/>
    </row>
    <row r="54" spans="1:13" ht="15" customHeight="1" x14ac:dyDescent="0.2">
      <c r="A54" s="137"/>
      <c r="B54" s="4"/>
      <c r="C54" s="71">
        <f t="shared" si="1"/>
        <v>42</v>
      </c>
      <c r="D54" s="68"/>
      <c r="E54" s="161"/>
      <c r="F54" s="161"/>
      <c r="G54" s="161"/>
      <c r="H54" s="162"/>
      <c r="I54" s="66" t="str">
        <f t="shared" si="0"/>
        <v/>
      </c>
      <c r="J54" s="41"/>
      <c r="L54" s="21"/>
      <c r="M54" s="21"/>
    </row>
    <row r="55" spans="1:13" ht="15" customHeight="1" x14ac:dyDescent="0.2">
      <c r="A55" s="137"/>
      <c r="B55" s="4"/>
      <c r="C55" s="71">
        <f t="shared" si="1"/>
        <v>43</v>
      </c>
      <c r="D55" s="68"/>
      <c r="E55" s="161"/>
      <c r="F55" s="161"/>
      <c r="G55" s="161"/>
      <c r="H55" s="162"/>
      <c r="I55" s="66" t="str">
        <f t="shared" si="0"/>
        <v/>
      </c>
      <c r="J55" s="41"/>
      <c r="L55" s="21"/>
      <c r="M55" s="21"/>
    </row>
    <row r="56" spans="1:13" ht="15" customHeight="1" x14ac:dyDescent="0.2">
      <c r="A56" s="137"/>
      <c r="B56" s="4"/>
      <c r="C56" s="71">
        <f t="shared" si="1"/>
        <v>44</v>
      </c>
      <c r="D56" s="68"/>
      <c r="E56" s="161"/>
      <c r="F56" s="161"/>
      <c r="G56" s="161"/>
      <c r="H56" s="162"/>
      <c r="I56" s="66" t="str">
        <f t="shared" si="0"/>
        <v/>
      </c>
      <c r="J56" s="41"/>
      <c r="L56" s="21"/>
      <c r="M56" s="21"/>
    </row>
    <row r="57" spans="1:13" ht="15" customHeight="1" x14ac:dyDescent="0.2">
      <c r="A57" s="137"/>
      <c r="B57" s="4"/>
      <c r="C57" s="71">
        <f t="shared" si="1"/>
        <v>45</v>
      </c>
      <c r="D57" s="68"/>
      <c r="E57" s="161"/>
      <c r="F57" s="161"/>
      <c r="G57" s="161"/>
      <c r="H57" s="162"/>
      <c r="I57" s="66" t="str">
        <f t="shared" si="0"/>
        <v/>
      </c>
      <c r="J57" s="41"/>
      <c r="L57" s="21"/>
      <c r="M57" s="21"/>
    </row>
    <row r="58" spans="1:13" ht="15" customHeight="1" x14ac:dyDescent="0.2">
      <c r="A58" s="137"/>
      <c r="B58" s="4"/>
      <c r="C58" s="71">
        <f t="shared" si="1"/>
        <v>46</v>
      </c>
      <c r="D58" s="68"/>
      <c r="E58" s="161"/>
      <c r="F58" s="161"/>
      <c r="G58" s="161"/>
      <c r="H58" s="162"/>
      <c r="I58" s="66" t="str">
        <f t="shared" si="0"/>
        <v/>
      </c>
      <c r="J58" s="41"/>
      <c r="L58" s="21"/>
      <c r="M58" s="21"/>
    </row>
    <row r="59" spans="1:13" ht="15" customHeight="1" x14ac:dyDescent="0.2">
      <c r="A59" s="137"/>
      <c r="B59" s="4"/>
      <c r="C59" s="71">
        <f t="shared" si="1"/>
        <v>47</v>
      </c>
      <c r="D59" s="68"/>
      <c r="E59" s="161"/>
      <c r="F59" s="161"/>
      <c r="G59" s="161"/>
      <c r="H59" s="162"/>
      <c r="I59" s="66" t="str">
        <f t="shared" si="0"/>
        <v/>
      </c>
      <c r="J59" s="41"/>
      <c r="L59" s="21"/>
      <c r="M59" s="21"/>
    </row>
    <row r="60" spans="1:13" ht="15" customHeight="1" x14ac:dyDescent="0.2">
      <c r="A60" s="137"/>
      <c r="B60" s="4"/>
      <c r="C60" s="71">
        <f t="shared" si="1"/>
        <v>48</v>
      </c>
      <c r="D60" s="68"/>
      <c r="E60" s="161"/>
      <c r="F60" s="161"/>
      <c r="G60" s="161"/>
      <c r="H60" s="162"/>
      <c r="I60" s="66" t="str">
        <f t="shared" si="0"/>
        <v/>
      </c>
      <c r="J60" s="41"/>
      <c r="L60" s="21"/>
      <c r="M60" s="21"/>
    </row>
    <row r="61" spans="1:13" ht="15" customHeight="1" x14ac:dyDescent="0.2">
      <c r="A61" s="137"/>
      <c r="B61" s="4"/>
      <c r="C61" s="71">
        <f t="shared" si="1"/>
        <v>49</v>
      </c>
      <c r="D61" s="68"/>
      <c r="E61" s="161"/>
      <c r="F61" s="161"/>
      <c r="G61" s="161"/>
      <c r="H61" s="162"/>
      <c r="I61" s="66" t="str">
        <f t="shared" si="0"/>
        <v/>
      </c>
      <c r="J61" s="41"/>
      <c r="L61" s="21"/>
      <c r="M61" s="21"/>
    </row>
    <row r="62" spans="1:13" ht="15" customHeight="1" x14ac:dyDescent="0.2">
      <c r="A62" s="137"/>
      <c r="B62" s="4"/>
      <c r="C62" s="71">
        <f t="shared" si="1"/>
        <v>50</v>
      </c>
      <c r="D62" s="68"/>
      <c r="E62" s="161"/>
      <c r="F62" s="161"/>
      <c r="G62" s="161"/>
      <c r="H62" s="162"/>
      <c r="I62" s="66" t="str">
        <f t="shared" si="0"/>
        <v/>
      </c>
      <c r="J62" s="41"/>
      <c r="L62" s="21"/>
      <c r="M62" s="21"/>
    </row>
    <row r="63" spans="1:13" ht="15" customHeight="1" x14ac:dyDescent="0.2">
      <c r="A63" s="137"/>
      <c r="B63" s="4"/>
      <c r="C63" s="71">
        <f t="shared" si="1"/>
        <v>51</v>
      </c>
      <c r="D63" s="68"/>
      <c r="E63" s="161"/>
      <c r="F63" s="161"/>
      <c r="G63" s="161"/>
      <c r="H63" s="162"/>
      <c r="I63" s="66" t="str">
        <f t="shared" si="0"/>
        <v/>
      </c>
      <c r="J63" s="41"/>
      <c r="L63" s="21"/>
      <c r="M63" s="21"/>
    </row>
    <row r="64" spans="1:13" ht="15" customHeight="1" x14ac:dyDescent="0.2">
      <c r="A64" s="137"/>
      <c r="B64" s="4"/>
      <c r="C64" s="71">
        <f t="shared" si="1"/>
        <v>52</v>
      </c>
      <c r="D64" s="68"/>
      <c r="E64" s="161"/>
      <c r="F64" s="161"/>
      <c r="G64" s="161"/>
      <c r="H64" s="162"/>
      <c r="I64" s="66" t="str">
        <f t="shared" si="0"/>
        <v/>
      </c>
      <c r="J64" s="41"/>
      <c r="L64" s="21"/>
      <c r="M64" s="21"/>
    </row>
    <row r="65" spans="1:13" ht="15" customHeight="1" x14ac:dyDescent="0.2">
      <c r="A65" s="137"/>
      <c r="B65" s="4"/>
      <c r="C65" s="71">
        <f t="shared" si="1"/>
        <v>53</v>
      </c>
      <c r="D65" s="68"/>
      <c r="E65" s="161"/>
      <c r="F65" s="161"/>
      <c r="G65" s="161"/>
      <c r="H65" s="162"/>
      <c r="I65" s="66" t="str">
        <f t="shared" si="0"/>
        <v/>
      </c>
      <c r="J65" s="41"/>
      <c r="L65" s="21"/>
      <c r="M65" s="21"/>
    </row>
    <row r="66" spans="1:13" ht="15" customHeight="1" x14ac:dyDescent="0.2">
      <c r="A66" s="137"/>
      <c r="B66" s="4"/>
      <c r="C66" s="71">
        <f t="shared" si="1"/>
        <v>54</v>
      </c>
      <c r="D66" s="68"/>
      <c r="E66" s="161"/>
      <c r="F66" s="161"/>
      <c r="G66" s="161"/>
      <c r="H66" s="162"/>
      <c r="I66" s="66" t="str">
        <f t="shared" si="0"/>
        <v/>
      </c>
      <c r="J66" s="41"/>
      <c r="L66" s="21"/>
      <c r="M66" s="21"/>
    </row>
    <row r="67" spans="1:13" ht="15" customHeight="1" x14ac:dyDescent="0.2">
      <c r="A67" s="137"/>
      <c r="B67" s="4"/>
      <c r="C67" s="71">
        <f t="shared" si="1"/>
        <v>55</v>
      </c>
      <c r="D67" s="68"/>
      <c r="E67" s="161"/>
      <c r="F67" s="161"/>
      <c r="G67" s="161"/>
      <c r="H67" s="162"/>
      <c r="I67" s="66" t="str">
        <f t="shared" si="0"/>
        <v/>
      </c>
      <c r="J67" s="41"/>
      <c r="L67" s="21"/>
      <c r="M67" s="21"/>
    </row>
    <row r="68" spans="1:13" ht="15" customHeight="1" x14ac:dyDescent="0.2">
      <c r="A68" s="137"/>
      <c r="B68" s="4"/>
      <c r="C68" s="71">
        <f t="shared" si="1"/>
        <v>56</v>
      </c>
      <c r="D68" s="68"/>
      <c r="E68" s="161"/>
      <c r="F68" s="161"/>
      <c r="G68" s="161"/>
      <c r="H68" s="162"/>
      <c r="I68" s="66" t="str">
        <f t="shared" si="0"/>
        <v/>
      </c>
      <c r="J68" s="41"/>
      <c r="L68" s="21"/>
      <c r="M68" s="21"/>
    </row>
    <row r="69" spans="1:13" ht="15" customHeight="1" x14ac:dyDescent="0.2">
      <c r="A69" s="137"/>
      <c r="B69" s="4"/>
      <c r="C69" s="71">
        <f t="shared" si="1"/>
        <v>57</v>
      </c>
      <c r="D69" s="68"/>
      <c r="E69" s="161"/>
      <c r="F69" s="161"/>
      <c r="G69" s="161"/>
      <c r="H69" s="162"/>
      <c r="I69" s="66" t="str">
        <f t="shared" si="0"/>
        <v/>
      </c>
      <c r="J69" s="41"/>
      <c r="L69" s="21"/>
      <c r="M69" s="21"/>
    </row>
    <row r="70" spans="1:13" ht="15" customHeight="1" x14ac:dyDescent="0.2">
      <c r="A70" s="137"/>
      <c r="B70" s="4"/>
      <c r="C70" s="71">
        <f t="shared" si="1"/>
        <v>58</v>
      </c>
      <c r="D70" s="68"/>
      <c r="E70" s="161"/>
      <c r="F70" s="161"/>
      <c r="G70" s="161"/>
      <c r="H70" s="162"/>
      <c r="I70" s="66" t="str">
        <f t="shared" si="0"/>
        <v/>
      </c>
      <c r="J70" s="41"/>
      <c r="L70" s="21"/>
      <c r="M70" s="21"/>
    </row>
    <row r="71" spans="1:13" ht="15" customHeight="1" x14ac:dyDescent="0.2">
      <c r="A71" s="137"/>
      <c r="B71" s="4"/>
      <c r="C71" s="71">
        <f t="shared" si="1"/>
        <v>59</v>
      </c>
      <c r="D71" s="68"/>
      <c r="E71" s="161"/>
      <c r="F71" s="161"/>
      <c r="G71" s="161"/>
      <c r="H71" s="162"/>
      <c r="I71" s="66" t="str">
        <f t="shared" si="0"/>
        <v/>
      </c>
      <c r="J71" s="41"/>
      <c r="L71" s="21"/>
      <c r="M71" s="21"/>
    </row>
    <row r="72" spans="1:13" ht="15" customHeight="1" x14ac:dyDescent="0.2">
      <c r="A72" s="137"/>
      <c r="B72" s="4"/>
      <c r="C72" s="71">
        <f t="shared" si="1"/>
        <v>60</v>
      </c>
      <c r="D72" s="68"/>
      <c r="E72" s="161"/>
      <c r="F72" s="161"/>
      <c r="G72" s="161"/>
      <c r="H72" s="162"/>
      <c r="I72" s="66" t="str">
        <f t="shared" si="0"/>
        <v/>
      </c>
      <c r="J72" s="41"/>
      <c r="L72" s="21"/>
      <c r="M72" s="21"/>
    </row>
    <row r="73" spans="1:13" ht="15" customHeight="1" x14ac:dyDescent="0.2">
      <c r="A73" s="137"/>
      <c r="B73" s="4"/>
      <c r="C73" s="71">
        <f t="shared" si="1"/>
        <v>61</v>
      </c>
      <c r="D73" s="68"/>
      <c r="E73" s="161"/>
      <c r="F73" s="161"/>
      <c r="G73" s="161"/>
      <c r="H73" s="162"/>
      <c r="I73" s="66" t="str">
        <f t="shared" si="0"/>
        <v/>
      </c>
      <c r="J73" s="41"/>
      <c r="L73" s="21"/>
      <c r="M73" s="21"/>
    </row>
    <row r="74" spans="1:13" ht="15" customHeight="1" x14ac:dyDescent="0.2">
      <c r="A74" s="137"/>
      <c r="B74" s="4"/>
      <c r="C74" s="71">
        <f t="shared" si="1"/>
        <v>62</v>
      </c>
      <c r="D74" s="68"/>
      <c r="E74" s="161"/>
      <c r="F74" s="161"/>
      <c r="G74" s="161"/>
      <c r="H74" s="162"/>
      <c r="I74" s="66" t="str">
        <f t="shared" si="0"/>
        <v/>
      </c>
      <c r="J74" s="41"/>
      <c r="L74" s="21"/>
      <c r="M74" s="21"/>
    </row>
    <row r="75" spans="1:13" ht="15" customHeight="1" x14ac:dyDescent="0.2">
      <c r="A75" s="137"/>
      <c r="B75" s="4"/>
      <c r="C75" s="71">
        <f t="shared" si="1"/>
        <v>63</v>
      </c>
      <c r="D75" s="68"/>
      <c r="E75" s="161"/>
      <c r="F75" s="161"/>
      <c r="G75" s="161"/>
      <c r="H75" s="162"/>
      <c r="I75" s="66" t="str">
        <f t="shared" si="0"/>
        <v/>
      </c>
      <c r="J75" s="41"/>
      <c r="L75" s="21"/>
      <c r="M75" s="21"/>
    </row>
    <row r="76" spans="1:13" ht="15" customHeight="1" x14ac:dyDescent="0.2">
      <c r="A76" s="137"/>
      <c r="B76" s="4"/>
      <c r="C76" s="71">
        <f t="shared" si="1"/>
        <v>64</v>
      </c>
      <c r="D76" s="68"/>
      <c r="E76" s="161"/>
      <c r="F76" s="161"/>
      <c r="G76" s="161"/>
      <c r="H76" s="162"/>
      <c r="I76" s="66" t="str">
        <f t="shared" si="0"/>
        <v/>
      </c>
      <c r="J76" s="41"/>
      <c r="L76" s="21"/>
      <c r="M76" s="21"/>
    </row>
    <row r="77" spans="1:13" ht="15" customHeight="1" x14ac:dyDescent="0.2">
      <c r="A77" s="137"/>
      <c r="B77" s="4"/>
      <c r="C77" s="71">
        <f t="shared" si="1"/>
        <v>65</v>
      </c>
      <c r="D77" s="68"/>
      <c r="E77" s="161"/>
      <c r="F77" s="161"/>
      <c r="G77" s="161"/>
      <c r="H77" s="162"/>
      <c r="I77" s="66" t="str">
        <f t="shared" si="0"/>
        <v/>
      </c>
      <c r="J77" s="41"/>
      <c r="L77" s="21"/>
      <c r="M77" s="21"/>
    </row>
    <row r="78" spans="1:13" ht="15" customHeight="1" x14ac:dyDescent="0.2">
      <c r="A78" s="137"/>
      <c r="B78" s="4"/>
      <c r="C78" s="71">
        <f t="shared" si="1"/>
        <v>66</v>
      </c>
      <c r="D78" s="68"/>
      <c r="E78" s="161"/>
      <c r="F78" s="161"/>
      <c r="G78" s="161"/>
      <c r="H78" s="162"/>
      <c r="I78" s="66" t="str">
        <f t="shared" ref="I78:I129" si="2">IF(ISBLANK(E78),"",SUM(IF($F$4="bis 10",0.6,IF($F$4="bis 249",0.5,IF($F$4="über 249",0.4,0))), IF($F$9="ja",0.1,0), IF(ISBLANK(E78),0,(IF(E78="trifft nicht zu",0,0.2)))))</f>
        <v/>
      </c>
      <c r="J78" s="41"/>
      <c r="L78" s="21"/>
      <c r="M78" s="21"/>
    </row>
    <row r="79" spans="1:13" ht="15" customHeight="1" x14ac:dyDescent="0.2">
      <c r="A79" s="137"/>
      <c r="B79" s="4"/>
      <c r="C79" s="71">
        <f t="shared" si="1"/>
        <v>67</v>
      </c>
      <c r="D79" s="68"/>
      <c r="E79" s="161"/>
      <c r="F79" s="161"/>
      <c r="G79" s="161"/>
      <c r="H79" s="162"/>
      <c r="I79" s="66" t="str">
        <f t="shared" si="2"/>
        <v/>
      </c>
      <c r="J79" s="41"/>
      <c r="L79" s="21"/>
      <c r="M79" s="21"/>
    </row>
    <row r="80" spans="1:13" ht="15" customHeight="1" x14ac:dyDescent="0.2">
      <c r="A80" s="137"/>
      <c r="B80" s="4"/>
      <c r="C80" s="71">
        <f t="shared" si="1"/>
        <v>68</v>
      </c>
      <c r="D80" s="68"/>
      <c r="E80" s="161"/>
      <c r="F80" s="161"/>
      <c r="G80" s="161"/>
      <c r="H80" s="162"/>
      <c r="I80" s="66" t="str">
        <f t="shared" si="2"/>
        <v/>
      </c>
      <c r="J80" s="41"/>
      <c r="L80" s="21"/>
      <c r="M80" s="21"/>
    </row>
    <row r="81" spans="1:13" ht="15" customHeight="1" x14ac:dyDescent="0.2">
      <c r="A81" s="137"/>
      <c r="B81" s="4"/>
      <c r="C81" s="71">
        <f t="shared" si="1"/>
        <v>69</v>
      </c>
      <c r="D81" s="68"/>
      <c r="E81" s="161"/>
      <c r="F81" s="161"/>
      <c r="G81" s="161"/>
      <c r="H81" s="162"/>
      <c r="I81" s="66" t="str">
        <f t="shared" si="2"/>
        <v/>
      </c>
      <c r="J81" s="41"/>
      <c r="L81" s="21"/>
      <c r="M81" s="21"/>
    </row>
    <row r="82" spans="1:13" ht="15" customHeight="1" x14ac:dyDescent="0.2">
      <c r="A82" s="137"/>
      <c r="B82" s="4"/>
      <c r="C82" s="71">
        <f t="shared" si="1"/>
        <v>70</v>
      </c>
      <c r="D82" s="68"/>
      <c r="E82" s="161"/>
      <c r="F82" s="161"/>
      <c r="G82" s="161"/>
      <c r="H82" s="162"/>
      <c r="I82" s="66" t="str">
        <f t="shared" si="2"/>
        <v/>
      </c>
      <c r="J82" s="41"/>
      <c r="L82" s="21"/>
      <c r="M82" s="21"/>
    </row>
    <row r="83" spans="1:13" ht="15" customHeight="1" x14ac:dyDescent="0.2">
      <c r="A83" s="137"/>
      <c r="B83" s="4"/>
      <c r="C83" s="71">
        <f t="shared" si="1"/>
        <v>71</v>
      </c>
      <c r="D83" s="68"/>
      <c r="E83" s="161"/>
      <c r="F83" s="161"/>
      <c r="G83" s="161"/>
      <c r="H83" s="162"/>
      <c r="I83" s="66" t="str">
        <f t="shared" si="2"/>
        <v/>
      </c>
      <c r="J83" s="41"/>
      <c r="L83" s="21"/>
      <c r="M83" s="21"/>
    </row>
    <row r="84" spans="1:13" ht="15" customHeight="1" x14ac:dyDescent="0.2">
      <c r="A84" s="137"/>
      <c r="B84" s="4"/>
      <c r="C84" s="71">
        <f t="shared" si="1"/>
        <v>72</v>
      </c>
      <c r="D84" s="68"/>
      <c r="E84" s="161"/>
      <c r="F84" s="161"/>
      <c r="G84" s="161"/>
      <c r="H84" s="162"/>
      <c r="I84" s="66" t="str">
        <f t="shared" si="2"/>
        <v/>
      </c>
      <c r="J84" s="41"/>
      <c r="L84" s="21"/>
      <c r="M84" s="21"/>
    </row>
    <row r="85" spans="1:13" ht="15" customHeight="1" x14ac:dyDescent="0.2">
      <c r="A85" s="137"/>
      <c r="B85" s="4"/>
      <c r="C85" s="71">
        <f t="shared" si="1"/>
        <v>73</v>
      </c>
      <c r="D85" s="68"/>
      <c r="E85" s="161"/>
      <c r="F85" s="161"/>
      <c r="G85" s="161"/>
      <c r="H85" s="162"/>
      <c r="I85" s="66" t="str">
        <f t="shared" si="2"/>
        <v/>
      </c>
      <c r="J85" s="41"/>
      <c r="L85" s="21"/>
      <c r="M85" s="21"/>
    </row>
    <row r="86" spans="1:13" ht="15" customHeight="1" x14ac:dyDescent="0.2">
      <c r="A86" s="137"/>
      <c r="B86" s="4"/>
      <c r="C86" s="71">
        <f t="shared" si="1"/>
        <v>74</v>
      </c>
      <c r="D86" s="68"/>
      <c r="E86" s="161"/>
      <c r="F86" s="161"/>
      <c r="G86" s="161"/>
      <c r="H86" s="162"/>
      <c r="I86" s="66" t="str">
        <f t="shared" si="2"/>
        <v/>
      </c>
      <c r="J86" s="41"/>
      <c r="L86" s="21"/>
      <c r="M86" s="21"/>
    </row>
    <row r="87" spans="1:13" ht="15" customHeight="1" x14ac:dyDescent="0.2">
      <c r="A87" s="137"/>
      <c r="B87" s="4"/>
      <c r="C87" s="71">
        <f t="shared" si="1"/>
        <v>75</v>
      </c>
      <c r="D87" s="68"/>
      <c r="E87" s="161"/>
      <c r="F87" s="161"/>
      <c r="G87" s="161"/>
      <c r="H87" s="162"/>
      <c r="I87" s="66" t="str">
        <f t="shared" si="2"/>
        <v/>
      </c>
      <c r="J87" s="41"/>
      <c r="L87" s="21"/>
      <c r="M87" s="21"/>
    </row>
    <row r="88" spans="1:13" ht="15" customHeight="1" x14ac:dyDescent="0.2">
      <c r="A88" s="137"/>
      <c r="B88" s="4"/>
      <c r="C88" s="71">
        <f t="shared" si="1"/>
        <v>76</v>
      </c>
      <c r="D88" s="68"/>
      <c r="E88" s="161"/>
      <c r="F88" s="161"/>
      <c r="G88" s="161"/>
      <c r="H88" s="162"/>
      <c r="I88" s="66" t="str">
        <f t="shared" si="2"/>
        <v/>
      </c>
      <c r="J88" s="41"/>
      <c r="L88" s="21"/>
      <c r="M88" s="21"/>
    </row>
    <row r="89" spans="1:13" ht="15" customHeight="1" x14ac:dyDescent="0.2">
      <c r="A89" s="137"/>
      <c r="B89" s="4"/>
      <c r="C89" s="71">
        <f t="shared" si="1"/>
        <v>77</v>
      </c>
      <c r="D89" s="68"/>
      <c r="E89" s="161"/>
      <c r="F89" s="161"/>
      <c r="G89" s="161"/>
      <c r="H89" s="162"/>
      <c r="I89" s="66" t="str">
        <f t="shared" si="2"/>
        <v/>
      </c>
      <c r="J89" s="41"/>
      <c r="L89" s="21"/>
      <c r="M89" s="21"/>
    </row>
    <row r="90" spans="1:13" ht="15" customHeight="1" x14ac:dyDescent="0.2">
      <c r="A90" s="137"/>
      <c r="B90" s="4"/>
      <c r="C90" s="71">
        <f t="shared" si="1"/>
        <v>78</v>
      </c>
      <c r="D90" s="68"/>
      <c r="E90" s="161"/>
      <c r="F90" s="161"/>
      <c r="G90" s="161"/>
      <c r="H90" s="162"/>
      <c r="I90" s="66" t="str">
        <f t="shared" si="2"/>
        <v/>
      </c>
      <c r="J90" s="41"/>
      <c r="L90" s="21"/>
      <c r="M90" s="21"/>
    </row>
    <row r="91" spans="1:13" ht="15" customHeight="1" x14ac:dyDescent="0.2">
      <c r="A91" s="137"/>
      <c r="B91" s="4"/>
      <c r="C91" s="71">
        <f t="shared" si="1"/>
        <v>79</v>
      </c>
      <c r="D91" s="68"/>
      <c r="E91" s="161"/>
      <c r="F91" s="161"/>
      <c r="G91" s="161"/>
      <c r="H91" s="162"/>
      <c r="I91" s="66" t="str">
        <f t="shared" si="2"/>
        <v/>
      </c>
      <c r="J91" s="41"/>
      <c r="L91" s="21"/>
      <c r="M91" s="21"/>
    </row>
    <row r="92" spans="1:13" ht="15" customHeight="1" x14ac:dyDescent="0.2">
      <c r="A92" s="137"/>
      <c r="B92" s="4"/>
      <c r="C92" s="71">
        <f t="shared" si="1"/>
        <v>80</v>
      </c>
      <c r="D92" s="68"/>
      <c r="E92" s="161"/>
      <c r="F92" s="161"/>
      <c r="G92" s="161"/>
      <c r="H92" s="162"/>
      <c r="I92" s="66" t="str">
        <f t="shared" si="2"/>
        <v/>
      </c>
      <c r="J92" s="41"/>
      <c r="L92" s="21"/>
      <c r="M92" s="21"/>
    </row>
    <row r="93" spans="1:13" ht="15" customHeight="1" x14ac:dyDescent="0.2">
      <c r="A93" s="137"/>
      <c r="B93" s="4"/>
      <c r="C93" s="71">
        <f t="shared" si="1"/>
        <v>81</v>
      </c>
      <c r="D93" s="68"/>
      <c r="E93" s="161"/>
      <c r="F93" s="161"/>
      <c r="G93" s="161"/>
      <c r="H93" s="162"/>
      <c r="I93" s="66" t="str">
        <f t="shared" si="2"/>
        <v/>
      </c>
      <c r="J93" s="41"/>
      <c r="L93" s="21"/>
      <c r="M93" s="21"/>
    </row>
    <row r="94" spans="1:13" ht="15" customHeight="1" x14ac:dyDescent="0.2">
      <c r="A94" s="137"/>
      <c r="B94" s="4"/>
      <c r="C94" s="71">
        <f t="shared" si="1"/>
        <v>82</v>
      </c>
      <c r="D94" s="68"/>
      <c r="E94" s="161"/>
      <c r="F94" s="161"/>
      <c r="G94" s="161"/>
      <c r="H94" s="162"/>
      <c r="I94" s="66" t="str">
        <f t="shared" si="2"/>
        <v/>
      </c>
      <c r="J94" s="41"/>
      <c r="L94" s="21"/>
      <c r="M94" s="21"/>
    </row>
    <row r="95" spans="1:13" ht="15" customHeight="1" x14ac:dyDescent="0.2">
      <c r="A95" s="137"/>
      <c r="B95" s="4"/>
      <c r="C95" s="71">
        <f t="shared" si="1"/>
        <v>83</v>
      </c>
      <c r="D95" s="68"/>
      <c r="E95" s="161"/>
      <c r="F95" s="161"/>
      <c r="G95" s="161"/>
      <c r="H95" s="162"/>
      <c r="I95" s="66" t="str">
        <f t="shared" si="2"/>
        <v/>
      </c>
      <c r="J95" s="41"/>
      <c r="L95" s="21"/>
      <c r="M95" s="21"/>
    </row>
    <row r="96" spans="1:13" ht="15" customHeight="1" x14ac:dyDescent="0.2">
      <c r="A96" s="137"/>
      <c r="B96" s="4"/>
      <c r="C96" s="71">
        <f t="shared" si="1"/>
        <v>84</v>
      </c>
      <c r="D96" s="68"/>
      <c r="E96" s="161"/>
      <c r="F96" s="161"/>
      <c r="G96" s="161"/>
      <c r="H96" s="162"/>
      <c r="I96" s="66" t="str">
        <f t="shared" si="2"/>
        <v/>
      </c>
      <c r="J96" s="41"/>
      <c r="L96" s="21"/>
      <c r="M96" s="21"/>
    </row>
    <row r="97" spans="1:13" ht="15" customHeight="1" x14ac:dyDescent="0.2">
      <c r="A97" s="137"/>
      <c r="B97" s="4"/>
      <c r="C97" s="71">
        <f t="shared" si="1"/>
        <v>85</v>
      </c>
      <c r="D97" s="68"/>
      <c r="E97" s="161"/>
      <c r="F97" s="161"/>
      <c r="G97" s="161"/>
      <c r="H97" s="162"/>
      <c r="I97" s="66" t="str">
        <f t="shared" si="2"/>
        <v/>
      </c>
      <c r="J97" s="41"/>
      <c r="L97" s="21"/>
      <c r="M97" s="21"/>
    </row>
    <row r="98" spans="1:13" ht="15" customHeight="1" x14ac:dyDescent="0.2">
      <c r="A98" s="137"/>
      <c r="B98" s="4"/>
      <c r="C98" s="71">
        <f t="shared" si="1"/>
        <v>86</v>
      </c>
      <c r="D98" s="68"/>
      <c r="E98" s="161"/>
      <c r="F98" s="161"/>
      <c r="G98" s="161"/>
      <c r="H98" s="162"/>
      <c r="I98" s="66" t="str">
        <f t="shared" si="2"/>
        <v/>
      </c>
      <c r="J98" s="41"/>
      <c r="L98" s="21"/>
      <c r="M98" s="21"/>
    </row>
    <row r="99" spans="1:13" ht="15" customHeight="1" x14ac:dyDescent="0.2">
      <c r="A99" s="137"/>
      <c r="B99" s="4"/>
      <c r="C99" s="71">
        <f t="shared" si="1"/>
        <v>87</v>
      </c>
      <c r="D99" s="68"/>
      <c r="E99" s="161"/>
      <c r="F99" s="161"/>
      <c r="G99" s="161"/>
      <c r="H99" s="162"/>
      <c r="I99" s="66" t="str">
        <f t="shared" si="2"/>
        <v/>
      </c>
      <c r="J99" s="41"/>
      <c r="L99" s="21"/>
      <c r="M99" s="21"/>
    </row>
    <row r="100" spans="1:13" ht="15" customHeight="1" x14ac:dyDescent="0.2">
      <c r="A100" s="137"/>
      <c r="B100" s="4"/>
      <c r="C100" s="71">
        <f t="shared" si="1"/>
        <v>88</v>
      </c>
      <c r="D100" s="68"/>
      <c r="E100" s="161"/>
      <c r="F100" s="161"/>
      <c r="G100" s="161"/>
      <c r="H100" s="162"/>
      <c r="I100" s="66" t="str">
        <f t="shared" si="2"/>
        <v/>
      </c>
      <c r="J100" s="41"/>
      <c r="L100" s="21"/>
      <c r="M100" s="21"/>
    </row>
    <row r="101" spans="1:13" ht="15" customHeight="1" x14ac:dyDescent="0.2">
      <c r="A101" s="137"/>
      <c r="B101" s="4"/>
      <c r="C101" s="71">
        <f t="shared" si="1"/>
        <v>89</v>
      </c>
      <c r="D101" s="68"/>
      <c r="E101" s="161"/>
      <c r="F101" s="161"/>
      <c r="G101" s="161"/>
      <c r="H101" s="162"/>
      <c r="I101" s="66" t="str">
        <f t="shared" si="2"/>
        <v/>
      </c>
      <c r="J101" s="41"/>
      <c r="L101" s="21"/>
      <c r="M101" s="21"/>
    </row>
    <row r="102" spans="1:13" ht="15" customHeight="1" x14ac:dyDescent="0.2">
      <c r="A102" s="137"/>
      <c r="B102" s="4"/>
      <c r="C102" s="71">
        <f t="shared" si="1"/>
        <v>90</v>
      </c>
      <c r="D102" s="68"/>
      <c r="E102" s="161"/>
      <c r="F102" s="161"/>
      <c r="G102" s="161"/>
      <c r="H102" s="162"/>
      <c r="I102" s="66" t="str">
        <f t="shared" si="2"/>
        <v/>
      </c>
      <c r="J102" s="41"/>
      <c r="L102" s="21"/>
      <c r="M102" s="21"/>
    </row>
    <row r="103" spans="1:13" ht="15" customHeight="1" x14ac:dyDescent="0.2">
      <c r="A103" s="137"/>
      <c r="B103" s="4"/>
      <c r="C103" s="71">
        <f t="shared" si="1"/>
        <v>91</v>
      </c>
      <c r="D103" s="68"/>
      <c r="E103" s="161"/>
      <c r="F103" s="161"/>
      <c r="G103" s="161"/>
      <c r="H103" s="162"/>
      <c r="I103" s="66" t="str">
        <f t="shared" si="2"/>
        <v/>
      </c>
      <c r="J103" s="41"/>
      <c r="L103" s="21"/>
      <c r="M103" s="21"/>
    </row>
    <row r="104" spans="1:13" ht="15" customHeight="1" x14ac:dyDescent="0.2">
      <c r="A104" s="137"/>
      <c r="B104" s="4"/>
      <c r="C104" s="71">
        <f t="shared" si="1"/>
        <v>92</v>
      </c>
      <c r="D104" s="68"/>
      <c r="E104" s="161"/>
      <c r="F104" s="161"/>
      <c r="G104" s="161"/>
      <c r="H104" s="162"/>
      <c r="I104" s="66" t="str">
        <f t="shared" si="2"/>
        <v/>
      </c>
      <c r="J104" s="41"/>
      <c r="L104" s="21"/>
      <c r="M104" s="21"/>
    </row>
    <row r="105" spans="1:13" ht="15" customHeight="1" x14ac:dyDescent="0.2">
      <c r="A105" s="137"/>
      <c r="B105" s="4"/>
      <c r="C105" s="71">
        <f t="shared" si="1"/>
        <v>93</v>
      </c>
      <c r="D105" s="68"/>
      <c r="E105" s="161"/>
      <c r="F105" s="161"/>
      <c r="G105" s="161"/>
      <c r="H105" s="162"/>
      <c r="I105" s="66" t="str">
        <f t="shared" si="2"/>
        <v/>
      </c>
      <c r="J105" s="41"/>
      <c r="L105" s="21"/>
      <c r="M105" s="21"/>
    </row>
    <row r="106" spans="1:13" ht="15" customHeight="1" x14ac:dyDescent="0.2">
      <c r="A106" s="137"/>
      <c r="B106" s="4"/>
      <c r="C106" s="71">
        <f t="shared" si="1"/>
        <v>94</v>
      </c>
      <c r="D106" s="68"/>
      <c r="E106" s="161"/>
      <c r="F106" s="161"/>
      <c r="G106" s="161"/>
      <c r="H106" s="162"/>
      <c r="I106" s="66" t="str">
        <f t="shared" si="2"/>
        <v/>
      </c>
      <c r="J106" s="41"/>
      <c r="L106" s="21"/>
      <c r="M106" s="21"/>
    </row>
    <row r="107" spans="1:13" ht="15" customHeight="1" x14ac:dyDescent="0.2">
      <c r="A107" s="137"/>
      <c r="B107" s="4"/>
      <c r="C107" s="71">
        <f t="shared" si="1"/>
        <v>95</v>
      </c>
      <c r="D107" s="68"/>
      <c r="E107" s="161"/>
      <c r="F107" s="161"/>
      <c r="G107" s="161"/>
      <c r="H107" s="162"/>
      <c r="I107" s="66" t="str">
        <f t="shared" si="2"/>
        <v/>
      </c>
      <c r="J107" s="41"/>
      <c r="L107" s="21"/>
      <c r="M107" s="21"/>
    </row>
    <row r="108" spans="1:13" ht="15" customHeight="1" x14ac:dyDescent="0.2">
      <c r="A108" s="137"/>
      <c r="B108" s="4"/>
      <c r="C108" s="71">
        <f t="shared" si="1"/>
        <v>96</v>
      </c>
      <c r="D108" s="68"/>
      <c r="E108" s="161"/>
      <c r="F108" s="161"/>
      <c r="G108" s="161"/>
      <c r="H108" s="162"/>
      <c r="I108" s="66" t="str">
        <f t="shared" si="2"/>
        <v/>
      </c>
      <c r="J108" s="41"/>
      <c r="L108" s="21"/>
      <c r="M108" s="21"/>
    </row>
    <row r="109" spans="1:13" ht="15" customHeight="1" x14ac:dyDescent="0.2">
      <c r="A109" s="137"/>
      <c r="B109" s="4"/>
      <c r="C109" s="71">
        <f t="shared" si="1"/>
        <v>97</v>
      </c>
      <c r="D109" s="68"/>
      <c r="E109" s="161"/>
      <c r="F109" s="161"/>
      <c r="G109" s="161"/>
      <c r="H109" s="162"/>
      <c r="I109" s="66" t="str">
        <f t="shared" si="2"/>
        <v/>
      </c>
      <c r="J109" s="41"/>
      <c r="L109" s="21"/>
      <c r="M109" s="21"/>
    </row>
    <row r="110" spans="1:13" ht="15" customHeight="1" x14ac:dyDescent="0.2">
      <c r="A110" s="137"/>
      <c r="B110" s="4"/>
      <c r="C110" s="71">
        <f t="shared" si="1"/>
        <v>98</v>
      </c>
      <c r="D110" s="68"/>
      <c r="E110" s="161"/>
      <c r="F110" s="161"/>
      <c r="G110" s="161"/>
      <c r="H110" s="162"/>
      <c r="I110" s="66" t="str">
        <f t="shared" si="2"/>
        <v/>
      </c>
      <c r="J110" s="41"/>
      <c r="L110" s="21"/>
      <c r="M110" s="21"/>
    </row>
    <row r="111" spans="1:13" ht="15" customHeight="1" x14ac:dyDescent="0.2">
      <c r="A111" s="137"/>
      <c r="B111" s="4"/>
      <c r="C111" s="71">
        <f t="shared" si="1"/>
        <v>99</v>
      </c>
      <c r="D111" s="68"/>
      <c r="E111" s="161"/>
      <c r="F111" s="161"/>
      <c r="G111" s="161"/>
      <c r="H111" s="162"/>
      <c r="I111" s="66" t="str">
        <f t="shared" si="2"/>
        <v/>
      </c>
      <c r="J111" s="41"/>
      <c r="L111" s="21"/>
      <c r="M111" s="21"/>
    </row>
    <row r="112" spans="1:13" ht="14.25" customHeight="1" x14ac:dyDescent="0.2">
      <c r="A112" s="137"/>
      <c r="B112" s="4"/>
      <c r="C112" s="71">
        <f t="shared" si="1"/>
        <v>100</v>
      </c>
      <c r="D112" s="68"/>
      <c r="E112" s="161"/>
      <c r="F112" s="161"/>
      <c r="G112" s="161"/>
      <c r="H112" s="162"/>
      <c r="I112" s="66" t="str">
        <f t="shared" si="2"/>
        <v/>
      </c>
      <c r="J112" s="41"/>
      <c r="L112" s="39"/>
      <c r="M112" s="21"/>
    </row>
    <row r="113" spans="1:13" ht="14.25" customHeight="1" x14ac:dyDescent="0.2">
      <c r="A113" s="137"/>
      <c r="B113" s="4"/>
      <c r="C113" s="71">
        <f t="shared" si="1"/>
        <v>101</v>
      </c>
      <c r="D113" s="68"/>
      <c r="E113" s="161"/>
      <c r="F113" s="161"/>
      <c r="G113" s="161"/>
      <c r="H113" s="162"/>
      <c r="I113" s="66" t="str">
        <f t="shared" si="2"/>
        <v/>
      </c>
      <c r="J113" s="41"/>
      <c r="L113" s="48"/>
      <c r="M113" s="21"/>
    </row>
    <row r="114" spans="1:13" ht="15" customHeight="1" x14ac:dyDescent="0.2">
      <c r="A114" s="137"/>
      <c r="B114" s="4"/>
      <c r="C114" s="71">
        <f t="shared" si="1"/>
        <v>102</v>
      </c>
      <c r="D114" s="68"/>
      <c r="E114" s="161"/>
      <c r="F114" s="161"/>
      <c r="G114" s="161"/>
      <c r="H114" s="162"/>
      <c r="I114" s="66" t="str">
        <f t="shared" si="2"/>
        <v/>
      </c>
      <c r="J114" s="41"/>
      <c r="L114" s="21"/>
      <c r="M114" s="21"/>
    </row>
    <row r="115" spans="1:13" ht="15" customHeight="1" x14ac:dyDescent="0.2">
      <c r="A115" s="137"/>
      <c r="B115" s="4"/>
      <c r="C115" s="71">
        <f t="shared" si="1"/>
        <v>103</v>
      </c>
      <c r="D115" s="68"/>
      <c r="E115" s="161"/>
      <c r="F115" s="161"/>
      <c r="G115" s="161"/>
      <c r="H115" s="162"/>
      <c r="I115" s="66" t="str">
        <f t="shared" si="2"/>
        <v/>
      </c>
      <c r="J115" s="41"/>
      <c r="L115" s="21"/>
      <c r="M115" s="21"/>
    </row>
    <row r="116" spans="1:13" x14ac:dyDescent="0.2">
      <c r="A116" s="137"/>
      <c r="B116" s="4"/>
      <c r="C116" s="71">
        <f t="shared" si="1"/>
        <v>104</v>
      </c>
      <c r="D116" s="68"/>
      <c r="E116" s="161"/>
      <c r="F116" s="161"/>
      <c r="G116" s="161"/>
      <c r="H116" s="162"/>
      <c r="I116" s="66" t="str">
        <f t="shared" si="2"/>
        <v/>
      </c>
      <c r="J116" s="41"/>
    </row>
    <row r="117" spans="1:13" x14ac:dyDescent="0.2">
      <c r="A117" s="137"/>
      <c r="B117" s="8"/>
      <c r="C117" s="71">
        <f t="shared" si="1"/>
        <v>105</v>
      </c>
      <c r="D117" s="68"/>
      <c r="E117" s="161"/>
      <c r="F117" s="161"/>
      <c r="G117" s="161"/>
      <c r="H117" s="162"/>
      <c r="I117" s="66" t="str">
        <f t="shared" si="2"/>
        <v/>
      </c>
      <c r="J117" s="10"/>
    </row>
    <row r="118" spans="1:13" ht="14.25" customHeight="1" x14ac:dyDescent="0.2">
      <c r="A118" s="137"/>
      <c r="B118" s="8"/>
      <c r="C118" s="71">
        <f t="shared" si="1"/>
        <v>106</v>
      </c>
      <c r="D118" s="68"/>
      <c r="E118" s="161"/>
      <c r="F118" s="161"/>
      <c r="G118" s="161"/>
      <c r="H118" s="162"/>
      <c r="I118" s="66" t="str">
        <f t="shared" si="2"/>
        <v/>
      </c>
      <c r="J118" s="10"/>
    </row>
    <row r="119" spans="1:13" ht="14.25" customHeight="1" x14ac:dyDescent="0.2">
      <c r="A119" s="137"/>
      <c r="B119" s="8"/>
      <c r="C119" s="71">
        <f t="shared" si="1"/>
        <v>107</v>
      </c>
      <c r="D119" s="68"/>
      <c r="E119" s="161"/>
      <c r="F119" s="161"/>
      <c r="G119" s="161"/>
      <c r="H119" s="162"/>
      <c r="I119" s="66" t="str">
        <f t="shared" si="2"/>
        <v/>
      </c>
      <c r="J119" s="10"/>
    </row>
    <row r="120" spans="1:13" ht="14.25" customHeight="1" x14ac:dyDescent="0.2">
      <c r="A120" s="137"/>
      <c r="B120" s="8"/>
      <c r="C120" s="71">
        <f t="shared" si="1"/>
        <v>108</v>
      </c>
      <c r="D120" s="68"/>
      <c r="E120" s="161"/>
      <c r="F120" s="161"/>
      <c r="G120" s="161"/>
      <c r="H120" s="162"/>
      <c r="I120" s="66" t="str">
        <f t="shared" si="2"/>
        <v/>
      </c>
      <c r="J120" s="10"/>
    </row>
    <row r="121" spans="1:13" x14ac:dyDescent="0.2">
      <c r="A121" s="137"/>
      <c r="B121" s="8"/>
      <c r="C121" s="71">
        <f t="shared" si="1"/>
        <v>109</v>
      </c>
      <c r="D121" s="68"/>
      <c r="E121" s="161"/>
      <c r="F121" s="161"/>
      <c r="G121" s="161"/>
      <c r="H121" s="162"/>
      <c r="I121" s="66" t="str">
        <f t="shared" si="2"/>
        <v/>
      </c>
      <c r="J121" s="10"/>
    </row>
    <row r="122" spans="1:13" x14ac:dyDescent="0.2">
      <c r="B122" s="8"/>
      <c r="C122" s="71">
        <f t="shared" si="1"/>
        <v>110</v>
      </c>
      <c r="D122" s="68"/>
      <c r="E122" s="161"/>
      <c r="F122" s="161"/>
      <c r="G122" s="161"/>
      <c r="H122" s="162"/>
      <c r="I122" s="66" t="str">
        <f t="shared" si="2"/>
        <v/>
      </c>
      <c r="J122" s="10"/>
    </row>
    <row r="123" spans="1:13" x14ac:dyDescent="0.2">
      <c r="B123" s="8"/>
      <c r="C123" s="71">
        <f t="shared" si="1"/>
        <v>111</v>
      </c>
      <c r="D123" s="68"/>
      <c r="E123" s="161"/>
      <c r="F123" s="161"/>
      <c r="G123" s="161"/>
      <c r="H123" s="162"/>
      <c r="I123" s="66" t="str">
        <f t="shared" si="2"/>
        <v/>
      </c>
      <c r="J123" s="10"/>
    </row>
    <row r="124" spans="1:13" x14ac:dyDescent="0.2">
      <c r="B124" s="8"/>
      <c r="C124" s="71">
        <f t="shared" si="1"/>
        <v>112</v>
      </c>
      <c r="D124" s="68"/>
      <c r="E124" s="161"/>
      <c r="F124" s="161"/>
      <c r="G124" s="161"/>
      <c r="H124" s="162"/>
      <c r="I124" s="66" t="str">
        <f t="shared" si="2"/>
        <v/>
      </c>
      <c r="J124" s="10"/>
    </row>
    <row r="125" spans="1:13" x14ac:dyDescent="0.2">
      <c r="B125" s="8"/>
      <c r="C125" s="71">
        <f t="shared" si="1"/>
        <v>113</v>
      </c>
      <c r="D125" s="68"/>
      <c r="E125" s="161"/>
      <c r="F125" s="161"/>
      <c r="G125" s="161"/>
      <c r="H125" s="162"/>
      <c r="I125" s="66" t="str">
        <f t="shared" si="2"/>
        <v/>
      </c>
      <c r="J125" s="10"/>
    </row>
    <row r="126" spans="1:13" x14ac:dyDescent="0.2">
      <c r="B126" s="8"/>
      <c r="C126" s="71">
        <f t="shared" si="1"/>
        <v>114</v>
      </c>
      <c r="D126" s="68"/>
      <c r="E126" s="161"/>
      <c r="F126" s="161"/>
      <c r="G126" s="161"/>
      <c r="H126" s="162"/>
      <c r="I126" s="66" t="str">
        <f t="shared" si="2"/>
        <v/>
      </c>
      <c r="J126" s="10"/>
    </row>
    <row r="127" spans="1:13" x14ac:dyDescent="0.2">
      <c r="B127" s="8"/>
      <c r="C127" s="71">
        <f t="shared" si="1"/>
        <v>115</v>
      </c>
      <c r="D127" s="68"/>
      <c r="E127" s="161"/>
      <c r="F127" s="161"/>
      <c r="G127" s="161"/>
      <c r="H127" s="162"/>
      <c r="I127" s="66" t="str">
        <f t="shared" si="2"/>
        <v/>
      </c>
      <c r="J127" s="10"/>
    </row>
    <row r="128" spans="1:13" x14ac:dyDescent="0.2">
      <c r="B128" s="8"/>
      <c r="C128" s="71">
        <f t="shared" si="1"/>
        <v>116</v>
      </c>
      <c r="D128" s="68"/>
      <c r="E128" s="161"/>
      <c r="F128" s="161"/>
      <c r="G128" s="161"/>
      <c r="H128" s="162"/>
      <c r="I128" s="66" t="str">
        <f t="shared" si="2"/>
        <v/>
      </c>
      <c r="J128" s="10"/>
    </row>
    <row r="129" spans="2:10" ht="15" thickBot="1" x14ac:dyDescent="0.25">
      <c r="B129" s="8"/>
      <c r="C129" s="71">
        <f t="shared" si="1"/>
        <v>117</v>
      </c>
      <c r="D129" s="70"/>
      <c r="E129" s="164"/>
      <c r="F129" s="164"/>
      <c r="G129" s="164"/>
      <c r="H129" s="165"/>
      <c r="I129" s="135" t="str">
        <f t="shared" si="2"/>
        <v/>
      </c>
      <c r="J129" s="10"/>
    </row>
    <row r="130" spans="2:10" ht="15" thickBot="1" x14ac:dyDescent="0.25">
      <c r="B130" s="8"/>
      <c r="C130" s="5"/>
      <c r="D130" s="5"/>
      <c r="E130" s="5"/>
      <c r="F130" s="6"/>
      <c r="G130" s="6"/>
      <c r="H130" s="10"/>
      <c r="I130" s="10"/>
      <c r="J130" s="10"/>
    </row>
    <row r="131" spans="2:10" x14ac:dyDescent="0.2">
      <c r="B131" s="8"/>
      <c r="C131" s="5"/>
      <c r="D131" s="5"/>
      <c r="E131" s="5"/>
      <c r="F131" s="6"/>
      <c r="G131" s="6"/>
      <c r="H131" s="108" t="s">
        <v>66</v>
      </c>
      <c r="I131" s="111">
        <f>'Kostenaufstellung Teilnehmende'!R147</f>
        <v>0</v>
      </c>
      <c r="J131" s="10"/>
    </row>
    <row r="132" spans="2:10" x14ac:dyDescent="0.2">
      <c r="B132" s="8"/>
      <c r="C132" s="5"/>
      <c r="D132" s="5"/>
      <c r="E132" s="5"/>
      <c r="F132" s="6"/>
      <c r="G132" s="6"/>
      <c r="H132" s="109" t="s">
        <v>67</v>
      </c>
      <c r="I132" s="113">
        <f>I133-I131</f>
        <v>0</v>
      </c>
      <c r="J132" s="10"/>
    </row>
    <row r="133" spans="2:10" ht="15" thickBot="1" x14ac:dyDescent="0.25">
      <c r="B133" s="8"/>
      <c r="C133" s="5"/>
      <c r="D133" s="5"/>
      <c r="E133" s="5"/>
      <c r="F133" s="6"/>
      <c r="G133" s="6"/>
      <c r="H133" s="110" t="s">
        <v>68</v>
      </c>
      <c r="I133" s="112">
        <f>'Kostenaufstellung Teilnehmende'!P147</f>
        <v>0</v>
      </c>
      <c r="J133" s="10"/>
    </row>
    <row r="134" spans="2:10" x14ac:dyDescent="0.2">
      <c r="B134" s="8"/>
      <c r="C134" s="5"/>
      <c r="D134" s="5"/>
      <c r="E134" s="5"/>
      <c r="F134" s="6"/>
      <c r="G134" s="6"/>
      <c r="H134" s="10"/>
      <c r="I134" s="10"/>
      <c r="J134" s="10"/>
    </row>
    <row r="135" spans="2:10" x14ac:dyDescent="0.2">
      <c r="G135" s="163"/>
      <c r="H135" s="163"/>
    </row>
  </sheetData>
  <sheetProtection algorithmName="SHA-512" hashValue="gFZrMxnMdsfsZW3Ee79uyyYEHwC1hgSnjfK/7y/mXJ+JNqkbH0I+2t+DewNqzPZn//yDuWFoWl8U+uWS8/QFgA==" saltValue="0bZwC41Iojby7PWk9Hw4dw==" spinCount="100000" sheet="1" selectLockedCells="1"/>
  <mergeCells count="128">
    <mergeCell ref="E110:H110"/>
    <mergeCell ref="E105:H105"/>
    <mergeCell ref="E106:H106"/>
    <mergeCell ref="E107:H107"/>
    <mergeCell ref="E108:H108"/>
    <mergeCell ref="E109:H109"/>
    <mergeCell ref="E100:H100"/>
    <mergeCell ref="E101:H101"/>
    <mergeCell ref="E102:H102"/>
    <mergeCell ref="E103:H103"/>
    <mergeCell ref="E104:H104"/>
    <mergeCell ref="E95:H95"/>
    <mergeCell ref="E96:H96"/>
    <mergeCell ref="E97:H97"/>
    <mergeCell ref="E98:H98"/>
    <mergeCell ref="E89:H89"/>
    <mergeCell ref="E90:H90"/>
    <mergeCell ref="E91:H91"/>
    <mergeCell ref="E92:H92"/>
    <mergeCell ref="E93:H93"/>
    <mergeCell ref="E86:H86"/>
    <mergeCell ref="E87:H87"/>
    <mergeCell ref="E88:H88"/>
    <mergeCell ref="E78:H78"/>
    <mergeCell ref="E79:H79"/>
    <mergeCell ref="E80:H80"/>
    <mergeCell ref="E81:H81"/>
    <mergeCell ref="E82:H82"/>
    <mergeCell ref="E94:H94"/>
    <mergeCell ref="E76:H76"/>
    <mergeCell ref="E77:H77"/>
    <mergeCell ref="E68:H68"/>
    <mergeCell ref="E69:H69"/>
    <mergeCell ref="E70:H70"/>
    <mergeCell ref="E71:H71"/>
    <mergeCell ref="E72:H72"/>
    <mergeCell ref="E84:H84"/>
    <mergeCell ref="E85:H85"/>
    <mergeCell ref="E67:H67"/>
    <mergeCell ref="E57:H57"/>
    <mergeCell ref="E58:H58"/>
    <mergeCell ref="E59:H59"/>
    <mergeCell ref="E60:H60"/>
    <mergeCell ref="E61:H61"/>
    <mergeCell ref="E73:H73"/>
    <mergeCell ref="E74:H74"/>
    <mergeCell ref="E75:H75"/>
    <mergeCell ref="E29:H29"/>
    <mergeCell ref="E39:H39"/>
    <mergeCell ref="E40:H40"/>
    <mergeCell ref="E83:H83"/>
    <mergeCell ref="E99:H99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63:H63"/>
    <mergeCell ref="E64:H64"/>
    <mergeCell ref="E65:H65"/>
    <mergeCell ref="E25:H25"/>
    <mergeCell ref="E26:H26"/>
    <mergeCell ref="E27:H27"/>
    <mergeCell ref="E28:H28"/>
    <mergeCell ref="E19:H19"/>
    <mergeCell ref="E20:H20"/>
    <mergeCell ref="E21:H21"/>
    <mergeCell ref="E22:H22"/>
    <mergeCell ref="E23:H23"/>
    <mergeCell ref="G135:H135"/>
    <mergeCell ref="E129:H129"/>
    <mergeCell ref="E62:H62"/>
    <mergeCell ref="E128:H128"/>
    <mergeCell ref="E127:H127"/>
    <mergeCell ref="E126:H126"/>
    <mergeCell ref="E35:H35"/>
    <mergeCell ref="E34:H34"/>
    <mergeCell ref="E125:H125"/>
    <mergeCell ref="E116:H116"/>
    <mergeCell ref="E117:H117"/>
    <mergeCell ref="E118:H118"/>
    <mergeCell ref="E111:H111"/>
    <mergeCell ref="E124:H124"/>
    <mergeCell ref="E112:H112"/>
    <mergeCell ref="E113:H113"/>
    <mergeCell ref="E114:H114"/>
    <mergeCell ref="E115:H115"/>
    <mergeCell ref="E119:H119"/>
    <mergeCell ref="E120:H120"/>
    <mergeCell ref="E121:H121"/>
    <mergeCell ref="E122:H122"/>
    <mergeCell ref="E123:H123"/>
    <mergeCell ref="E66:H66"/>
    <mergeCell ref="A2:A121"/>
    <mergeCell ref="G8:H9"/>
    <mergeCell ref="E13:H13"/>
    <mergeCell ref="E2:I2"/>
    <mergeCell ref="E12:H12"/>
    <mergeCell ref="C4:E4"/>
    <mergeCell ref="C9:E9"/>
    <mergeCell ref="C5:E6"/>
    <mergeCell ref="C7:E7"/>
    <mergeCell ref="I8:I9"/>
    <mergeCell ref="H7:I7"/>
    <mergeCell ref="E32:H32"/>
    <mergeCell ref="E31:H31"/>
    <mergeCell ref="E30:H30"/>
    <mergeCell ref="E37:H37"/>
    <mergeCell ref="E36:H36"/>
    <mergeCell ref="E14:H14"/>
    <mergeCell ref="E15:H15"/>
    <mergeCell ref="E16:H16"/>
    <mergeCell ref="E17:H17"/>
    <mergeCell ref="E18:H18"/>
    <mergeCell ref="E33:H33"/>
    <mergeCell ref="E38:H38"/>
    <mergeCell ref="E24:H24"/>
  </mergeCells>
  <dataValidations xWindow="696" yWindow="504" count="6">
    <dataValidation allowBlank="1" showInputMessage="1" showErrorMessage="1" prompt="bitte auswählen" sqref="H5 E130:E134"/>
    <dataValidation type="list" allowBlank="1" showInputMessage="1" showErrorMessage="1" prompt="bitte auswählen" sqref="H6">
      <formula1>$K$27:$K$29</formula1>
    </dataValidation>
    <dataValidation allowBlank="1" showErrorMessage="1" prompt="bitte auswählen" sqref="F5 F8"/>
    <dataValidation type="list" allowBlank="1" showInputMessage="1" showErrorMessage="1" prompt="bitte auswählen" sqref="F9 F6">
      <formula1>$K$22:$K$24</formula1>
    </dataValidation>
    <dataValidation type="list" allowBlank="1" showInputMessage="1" showErrorMessage="1" prompt="bitte auswählen" sqref="F4">
      <formula1>"bis 10, bis 249, über 249"</formula1>
    </dataValidation>
    <dataValidation type="list" allowBlank="1" showInputMessage="1" showErrorMessage="1" prompt="bitte auswählen" sqref="E13:H129">
      <formula1>$K$13:$K$20</formula1>
    </dataValidation>
  </dataValidations>
  <pageMargins left="0.78740157480314965" right="0.98425196850393704" top="0.70866141732283472" bottom="0.15748031496062992" header="0.31496062992125984" footer="0.15748031496062992"/>
  <pageSetup paperSize="9" scale="92" orientation="landscape" r:id="rId1"/>
  <headerFooter>
    <oddHeader xml:space="preserve">&amp;L&amp;"Arial,Fett"&amp;10    Anlage zum Antrag Sachsen-Anhalt WEITERBILDUNG (betrieblicher Zugang)&amp;R&amp;"Arial,Fett"&amp;10Kalkulationshilfe / Berechnung der Zuwendung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T150"/>
  <sheetViews>
    <sheetView showGridLines="0" showZeros="0" tabSelected="1" zoomScaleNormal="100" workbookViewId="0">
      <selection activeCell="M30" sqref="M30"/>
    </sheetView>
  </sheetViews>
  <sheetFormatPr baseColWidth="10" defaultColWidth="11.42578125" defaultRowHeight="13.5" customHeight="1" x14ac:dyDescent="0.2"/>
  <cols>
    <col min="1" max="1" width="2.42578125" style="11" customWidth="1"/>
    <col min="2" max="2" width="2.28515625" style="11" customWidth="1"/>
    <col min="3" max="3" width="3.7109375" style="11" customWidth="1"/>
    <col min="4" max="4" width="9.85546875" style="11" customWidth="1"/>
    <col min="5" max="5" width="26" style="11" customWidth="1"/>
    <col min="6" max="6" width="9.42578125" style="11" customWidth="1"/>
    <col min="7" max="9" width="13.5703125" style="11" customWidth="1"/>
    <col min="10" max="14" width="10.42578125" style="11" customWidth="1"/>
    <col min="15" max="15" width="11" style="11" customWidth="1"/>
    <col min="16" max="16" width="12.85546875" style="11" customWidth="1"/>
    <col min="17" max="17" width="14.140625" style="11" customWidth="1"/>
    <col min="18" max="18" width="13.85546875" style="11" customWidth="1"/>
    <col min="19" max="19" width="4.42578125" style="11" customWidth="1"/>
    <col min="20" max="16384" width="11.42578125" style="11"/>
  </cols>
  <sheetData>
    <row r="1" spans="1:19" ht="13.5" customHeight="1" thickBot="1" x14ac:dyDescent="0.25">
      <c r="A1" s="114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3.5" customHeight="1" thickBot="1" x14ac:dyDescent="0.25">
      <c r="A2" s="114"/>
      <c r="B2" s="8"/>
      <c r="C2" s="8"/>
      <c r="D2" s="89" t="s">
        <v>38</v>
      </c>
      <c r="E2" s="8"/>
      <c r="F2" s="169">
        <f>'Berechnung der Zuwendung'!E2</f>
        <v>0</v>
      </c>
      <c r="G2" s="170"/>
      <c r="H2" s="170"/>
      <c r="I2" s="170"/>
      <c r="J2" s="170"/>
      <c r="K2" s="170"/>
      <c r="L2" s="170"/>
      <c r="M2" s="170"/>
      <c r="N2" s="171"/>
      <c r="O2" s="49"/>
      <c r="P2" s="8"/>
      <c r="Q2" s="8" t="s">
        <v>52</v>
      </c>
      <c r="R2" s="54">
        <f>'Berechnung der Zuwendung'!I4</f>
        <v>0</v>
      </c>
      <c r="S2" s="8"/>
    </row>
    <row r="3" spans="1:19" ht="9" customHeight="1" x14ac:dyDescent="0.2">
      <c r="A3" s="114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3.5" customHeight="1" x14ac:dyDescent="0.2">
      <c r="A4" s="114"/>
      <c r="B4" s="8"/>
      <c r="C4" s="8"/>
      <c r="D4" s="7" t="s">
        <v>10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9" customHeight="1" thickBot="1" x14ac:dyDescent="0.25">
      <c r="A5" s="11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3.5" customHeight="1" x14ac:dyDescent="0.2">
      <c r="A6" s="114"/>
      <c r="B6" s="8"/>
      <c r="C6" s="8"/>
      <c r="D6" s="93" t="s">
        <v>50</v>
      </c>
      <c r="E6" s="182" t="s">
        <v>54</v>
      </c>
      <c r="F6" s="182"/>
      <c r="G6" s="182"/>
      <c r="H6" s="182"/>
      <c r="I6" s="182"/>
      <c r="J6" s="182"/>
      <c r="K6" s="182"/>
      <c r="L6" s="182"/>
      <c r="M6" s="178" t="s">
        <v>96</v>
      </c>
      <c r="N6" s="178"/>
      <c r="O6" s="178"/>
      <c r="P6" s="178"/>
      <c r="Q6" s="91" t="s">
        <v>55</v>
      </c>
      <c r="R6" s="92" t="s">
        <v>56</v>
      </c>
      <c r="S6" s="8"/>
    </row>
    <row r="7" spans="1:19" ht="13.5" customHeight="1" x14ac:dyDescent="0.2">
      <c r="A7" s="114"/>
      <c r="B7" s="8"/>
      <c r="C7" s="8"/>
      <c r="D7" s="90">
        <v>1</v>
      </c>
      <c r="E7" s="180"/>
      <c r="F7" s="180"/>
      <c r="G7" s="180"/>
      <c r="H7" s="180"/>
      <c r="I7" s="180"/>
      <c r="J7" s="180"/>
      <c r="K7" s="180"/>
      <c r="L7" s="180"/>
      <c r="M7" s="183"/>
      <c r="N7" s="184"/>
      <c r="O7" s="184"/>
      <c r="P7" s="185"/>
      <c r="Q7" s="99"/>
      <c r="R7" s="100"/>
      <c r="S7" s="8"/>
    </row>
    <row r="8" spans="1:19" ht="13.5" customHeight="1" x14ac:dyDescent="0.2">
      <c r="A8" s="114"/>
      <c r="B8" s="8"/>
      <c r="C8" s="8"/>
      <c r="D8" s="90">
        <f>D7+1</f>
        <v>2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99"/>
      <c r="R8" s="100"/>
      <c r="S8" s="8"/>
    </row>
    <row r="9" spans="1:19" ht="13.5" customHeight="1" x14ac:dyDescent="0.2">
      <c r="A9" s="114"/>
      <c r="B9" s="8"/>
      <c r="C9" s="8"/>
      <c r="D9" s="90">
        <f t="shared" ref="D9:D26" si="0">D8+1</f>
        <v>3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99"/>
      <c r="R9" s="100"/>
      <c r="S9" s="8"/>
    </row>
    <row r="10" spans="1:19" ht="13.5" customHeight="1" x14ac:dyDescent="0.2">
      <c r="A10" s="114"/>
      <c r="B10" s="8"/>
      <c r="C10" s="8"/>
      <c r="D10" s="90">
        <f t="shared" si="0"/>
        <v>4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99"/>
      <c r="R10" s="100"/>
      <c r="S10" s="8"/>
    </row>
    <row r="11" spans="1:19" ht="13.5" customHeight="1" x14ac:dyDescent="0.2">
      <c r="A11" s="114"/>
      <c r="B11" s="8"/>
      <c r="C11" s="8"/>
      <c r="D11" s="90">
        <f t="shared" si="0"/>
        <v>5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99"/>
      <c r="R11" s="100"/>
      <c r="S11" s="8"/>
    </row>
    <row r="12" spans="1:19" ht="13.5" customHeight="1" x14ac:dyDescent="0.2">
      <c r="A12" s="114"/>
      <c r="B12" s="8"/>
      <c r="C12" s="8"/>
      <c r="D12" s="90">
        <f t="shared" si="0"/>
        <v>6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99"/>
      <c r="R12" s="100"/>
      <c r="S12" s="8"/>
    </row>
    <row r="13" spans="1:19" ht="13.5" customHeight="1" x14ac:dyDescent="0.2">
      <c r="A13" s="114"/>
      <c r="B13" s="8"/>
      <c r="C13" s="8"/>
      <c r="D13" s="90">
        <f t="shared" si="0"/>
        <v>7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99"/>
      <c r="R13" s="100"/>
      <c r="S13" s="8"/>
    </row>
    <row r="14" spans="1:19" ht="13.5" customHeight="1" x14ac:dyDescent="0.2">
      <c r="A14" s="114"/>
      <c r="B14" s="8"/>
      <c r="C14" s="8"/>
      <c r="D14" s="90">
        <f t="shared" si="0"/>
        <v>8</v>
      </c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99"/>
      <c r="R14" s="100"/>
      <c r="S14" s="8"/>
    </row>
    <row r="15" spans="1:19" ht="12.75" x14ac:dyDescent="0.2">
      <c r="A15" s="114"/>
      <c r="B15" s="8"/>
      <c r="C15" s="8"/>
      <c r="D15" s="90">
        <f t="shared" si="0"/>
        <v>9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99"/>
      <c r="R15" s="100"/>
      <c r="S15" s="8"/>
    </row>
    <row r="16" spans="1:19" ht="13.5" customHeight="1" x14ac:dyDescent="0.2">
      <c r="A16" s="114"/>
      <c r="B16" s="8"/>
      <c r="C16" s="8"/>
      <c r="D16" s="90">
        <f t="shared" si="0"/>
        <v>10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99"/>
      <c r="R16" s="100"/>
      <c r="S16" s="8"/>
    </row>
    <row r="17" spans="1:20" ht="12.75" x14ac:dyDescent="0.2">
      <c r="A17" s="114"/>
      <c r="B17" s="8"/>
      <c r="C17" s="8"/>
      <c r="D17" s="90">
        <f t="shared" si="0"/>
        <v>11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99"/>
      <c r="R17" s="100"/>
      <c r="S17" s="8"/>
    </row>
    <row r="18" spans="1:20" ht="13.5" customHeight="1" x14ac:dyDescent="0.2">
      <c r="A18" s="168" t="s">
        <v>117</v>
      </c>
      <c r="B18" s="65"/>
      <c r="C18" s="9"/>
      <c r="D18" s="90">
        <f t="shared" si="0"/>
        <v>12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99"/>
      <c r="R18" s="100"/>
      <c r="S18" s="8"/>
    </row>
    <row r="19" spans="1:20" ht="13.5" customHeight="1" x14ac:dyDescent="0.2">
      <c r="A19" s="168"/>
      <c r="B19" s="65"/>
      <c r="C19" s="9"/>
      <c r="D19" s="90">
        <f t="shared" si="0"/>
        <v>13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99"/>
      <c r="R19" s="100"/>
      <c r="S19" s="8"/>
    </row>
    <row r="20" spans="1:20" ht="13.5" customHeight="1" x14ac:dyDescent="0.2">
      <c r="A20" s="168"/>
      <c r="B20" s="65"/>
      <c r="C20" s="9"/>
      <c r="D20" s="90">
        <f t="shared" si="0"/>
        <v>14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99"/>
      <c r="R20" s="100"/>
      <c r="S20" s="8"/>
    </row>
    <row r="21" spans="1:20" ht="13.5" customHeight="1" x14ac:dyDescent="0.2">
      <c r="A21" s="168"/>
      <c r="B21" s="65"/>
      <c r="C21" s="9"/>
      <c r="D21" s="90">
        <f t="shared" si="0"/>
        <v>15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99"/>
      <c r="R21" s="100"/>
      <c r="S21" s="8"/>
    </row>
    <row r="22" spans="1:20" ht="13.5" customHeight="1" x14ac:dyDescent="0.2">
      <c r="A22" s="168"/>
      <c r="B22" s="65"/>
      <c r="C22" s="9"/>
      <c r="D22" s="90">
        <f t="shared" si="0"/>
        <v>16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99"/>
      <c r="R22" s="100"/>
      <c r="S22" s="8"/>
    </row>
    <row r="23" spans="1:20" ht="13.5" customHeight="1" x14ac:dyDescent="0.2">
      <c r="A23" s="168"/>
      <c r="B23" s="65"/>
      <c r="C23" s="9"/>
      <c r="D23" s="90">
        <f t="shared" si="0"/>
        <v>17</v>
      </c>
      <c r="E23" s="179"/>
      <c r="F23" s="179"/>
      <c r="G23" s="179"/>
      <c r="H23" s="179"/>
      <c r="I23" s="179"/>
      <c r="J23" s="179"/>
      <c r="K23" s="179"/>
      <c r="L23" s="179"/>
      <c r="M23" s="183"/>
      <c r="N23" s="184"/>
      <c r="O23" s="184"/>
      <c r="P23" s="185"/>
      <c r="Q23" s="99"/>
      <c r="R23" s="100"/>
      <c r="S23" s="8"/>
    </row>
    <row r="24" spans="1:20" ht="13.5" customHeight="1" x14ac:dyDescent="0.2">
      <c r="A24" s="168"/>
      <c r="B24" s="65"/>
      <c r="C24" s="9"/>
      <c r="D24" s="90">
        <f t="shared" si="0"/>
        <v>18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99"/>
      <c r="R24" s="100"/>
      <c r="S24" s="8"/>
    </row>
    <row r="25" spans="1:20" ht="13.5" customHeight="1" x14ac:dyDescent="0.2">
      <c r="A25" s="168"/>
      <c r="B25" s="65"/>
      <c r="C25" s="9"/>
      <c r="D25" s="90">
        <f t="shared" si="0"/>
        <v>19</v>
      </c>
      <c r="E25" s="180"/>
      <c r="F25" s="180"/>
      <c r="G25" s="180"/>
      <c r="H25" s="180"/>
      <c r="I25" s="180"/>
      <c r="J25" s="180"/>
      <c r="K25" s="180"/>
      <c r="L25" s="180"/>
      <c r="M25" s="186"/>
      <c r="N25" s="186"/>
      <c r="O25" s="186"/>
      <c r="P25" s="186"/>
      <c r="Q25" s="99"/>
      <c r="R25" s="100"/>
      <c r="S25" s="8"/>
    </row>
    <row r="26" spans="1:20" ht="13.5" customHeight="1" thickBot="1" x14ac:dyDescent="0.25">
      <c r="A26" s="168"/>
      <c r="B26" s="65"/>
      <c r="C26" s="9"/>
      <c r="D26" s="90">
        <f t="shared" si="0"/>
        <v>20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01"/>
      <c r="R26" s="102"/>
      <c r="S26" s="8"/>
      <c r="T26" s="50"/>
    </row>
    <row r="27" spans="1:20" ht="13.5" customHeight="1" thickBot="1" x14ac:dyDescent="0.25">
      <c r="A27" s="168"/>
      <c r="B27" s="65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5"/>
      <c r="S27" s="8"/>
    </row>
    <row r="28" spans="1:20" ht="13.5" customHeight="1" thickBot="1" x14ac:dyDescent="0.25">
      <c r="A28" s="168"/>
      <c r="B28" s="65"/>
      <c r="C28" s="9"/>
      <c r="D28" s="166" t="s">
        <v>48</v>
      </c>
      <c r="E28" s="167"/>
      <c r="F28" s="166" t="s">
        <v>45</v>
      </c>
      <c r="G28" s="167"/>
      <c r="H28" s="166" t="s">
        <v>89</v>
      </c>
      <c r="I28" s="167"/>
      <c r="J28" s="166" t="s">
        <v>11</v>
      </c>
      <c r="K28" s="173"/>
      <c r="L28" s="167"/>
      <c r="M28" s="166" t="s">
        <v>46</v>
      </c>
      <c r="N28" s="167"/>
      <c r="O28" s="174" t="s">
        <v>62</v>
      </c>
      <c r="P28" s="174" t="s">
        <v>61</v>
      </c>
      <c r="Q28" s="176" t="s">
        <v>60</v>
      </c>
      <c r="R28" s="174" t="s">
        <v>65</v>
      </c>
      <c r="S28" s="8"/>
    </row>
    <row r="29" spans="1:20" ht="48.75" thickBot="1" x14ac:dyDescent="0.25">
      <c r="A29" s="168"/>
      <c r="B29" s="65"/>
      <c r="C29" s="9"/>
      <c r="D29" s="58" t="s">
        <v>47</v>
      </c>
      <c r="E29" s="58" t="s">
        <v>49</v>
      </c>
      <c r="F29" s="58" t="s">
        <v>50</v>
      </c>
      <c r="G29" s="60" t="s">
        <v>57</v>
      </c>
      <c r="H29" s="116" t="s">
        <v>50</v>
      </c>
      <c r="I29" s="116" t="s">
        <v>90</v>
      </c>
      <c r="J29" s="60" t="s">
        <v>58</v>
      </c>
      <c r="K29" s="60" t="s">
        <v>53</v>
      </c>
      <c r="L29" s="60" t="s">
        <v>63</v>
      </c>
      <c r="M29" s="60" t="s">
        <v>59</v>
      </c>
      <c r="N29" s="60" t="s">
        <v>64</v>
      </c>
      <c r="O29" s="175"/>
      <c r="P29" s="175"/>
      <c r="Q29" s="177"/>
      <c r="R29" s="175"/>
      <c r="S29" s="8"/>
    </row>
    <row r="30" spans="1:20" ht="13.5" customHeight="1" x14ac:dyDescent="0.2">
      <c r="A30" s="168"/>
      <c r="B30" s="65"/>
      <c r="C30" s="9">
        <v>1</v>
      </c>
      <c r="D30" s="87"/>
      <c r="E30" s="72" t="str">
        <f>IF(D30="","",VLOOKUP(D30,'Berechnung der Zuwendung'!$C$13:$D$129,2,FALSE))</f>
        <v/>
      </c>
      <c r="F30" s="85"/>
      <c r="G30" s="63"/>
      <c r="H30" s="82"/>
      <c r="I30" s="63"/>
      <c r="J30" s="82"/>
      <c r="K30" s="82"/>
      <c r="L30" s="73">
        <f>IF(AND(J30&gt;0,K30&gt;=50),J30*K30*0.2,)</f>
        <v>0</v>
      </c>
      <c r="M30" s="82"/>
      <c r="N30" s="73">
        <f>IF(M30&gt;0,M30*20,)</f>
        <v>0</v>
      </c>
      <c r="O30" s="120"/>
      <c r="P30" s="128">
        <f>G30+I30+L30+N30+O30</f>
        <v>0</v>
      </c>
      <c r="Q30" s="121" t="str">
        <f>IF(D30="","",VLOOKUP(D30,'Berechnung der Zuwendung'!$C$13:$I$129,7,FALSE))</f>
        <v/>
      </c>
      <c r="R30" s="61">
        <f>IF(AND(D30&gt;0,P30&gt;0,Q30&gt;0),ROUND(P30*Q30,2),)</f>
        <v>0</v>
      </c>
      <c r="S30" s="8"/>
    </row>
    <row r="31" spans="1:20" ht="13.5" customHeight="1" x14ac:dyDescent="0.2">
      <c r="A31" s="168"/>
      <c r="B31" s="65"/>
      <c r="C31" s="9">
        <f>C30+1</f>
        <v>2</v>
      </c>
      <c r="D31" s="88"/>
      <c r="E31" s="74" t="str">
        <f>IF(D31="","",VLOOKUP(D31,'Berechnung der Zuwendung'!$C$13:$D$129,2,FALSE))</f>
        <v/>
      </c>
      <c r="F31" s="86"/>
      <c r="G31" s="2"/>
      <c r="H31" s="83"/>
      <c r="I31" s="2"/>
      <c r="J31" s="83"/>
      <c r="K31" s="83"/>
      <c r="L31" s="75">
        <f t="shared" ref="L31:L146" si="1">IF(AND(J31&gt;0,K31&gt;=50),J31*K31*0.2,)</f>
        <v>0</v>
      </c>
      <c r="M31" s="83"/>
      <c r="N31" s="75">
        <f t="shared" ref="N31:N146" si="2">IF(M31&gt;0,M31*20,)</f>
        <v>0</v>
      </c>
      <c r="O31" s="118"/>
      <c r="P31" s="129">
        <f t="shared" ref="P31:P146" si="3">G31+I31+L31+N31+O31</f>
        <v>0</v>
      </c>
      <c r="Q31" s="119" t="str">
        <f>IF(D31="","",VLOOKUP(D31,'Berechnung der Zuwendung'!$C$13:$I$129,7,FALSE))</f>
        <v/>
      </c>
      <c r="R31" s="59">
        <f t="shared" ref="R31:R146" si="4">IF(AND(P31&gt;0,Q31&gt;0),ROUND(P31*Q31,2),)</f>
        <v>0</v>
      </c>
      <c r="S31" s="8"/>
    </row>
    <row r="32" spans="1:20" ht="13.5" customHeight="1" x14ac:dyDescent="0.2">
      <c r="A32" s="168"/>
      <c r="B32" s="65"/>
      <c r="C32" s="9">
        <f t="shared" ref="C32:C95" si="5">C31+1</f>
        <v>3</v>
      </c>
      <c r="D32" s="88"/>
      <c r="E32" s="74" t="str">
        <f>IF(D32="","",VLOOKUP(D32,'Berechnung der Zuwendung'!$C$13:$D$129,2,FALSE))</f>
        <v/>
      </c>
      <c r="F32" s="86"/>
      <c r="G32" s="2"/>
      <c r="H32" s="83"/>
      <c r="I32" s="2"/>
      <c r="J32" s="83"/>
      <c r="K32" s="83"/>
      <c r="L32" s="75">
        <f t="shared" si="1"/>
        <v>0</v>
      </c>
      <c r="M32" s="83"/>
      <c r="N32" s="75">
        <f t="shared" si="2"/>
        <v>0</v>
      </c>
      <c r="O32" s="118"/>
      <c r="P32" s="129">
        <f t="shared" si="3"/>
        <v>0</v>
      </c>
      <c r="Q32" s="119" t="str">
        <f>IF(D32="","",VLOOKUP(D32,'Berechnung der Zuwendung'!$C$13:$I$129,7,FALSE))</f>
        <v/>
      </c>
      <c r="R32" s="59">
        <f t="shared" si="4"/>
        <v>0</v>
      </c>
      <c r="S32" s="8"/>
    </row>
    <row r="33" spans="1:20" ht="13.5" customHeight="1" x14ac:dyDescent="0.2">
      <c r="A33" s="168"/>
      <c r="B33" s="65"/>
      <c r="C33" s="9">
        <f t="shared" si="5"/>
        <v>4</v>
      </c>
      <c r="D33" s="88"/>
      <c r="E33" s="74" t="str">
        <f>IF(D33="","",VLOOKUP(D33,'Berechnung der Zuwendung'!$C$13:$D$129,2,FALSE))</f>
        <v/>
      </c>
      <c r="F33" s="86"/>
      <c r="G33" s="2"/>
      <c r="H33" s="83"/>
      <c r="I33" s="2"/>
      <c r="J33" s="83"/>
      <c r="K33" s="83"/>
      <c r="L33" s="75">
        <f t="shared" si="1"/>
        <v>0</v>
      </c>
      <c r="M33" s="83"/>
      <c r="N33" s="75">
        <f t="shared" si="2"/>
        <v>0</v>
      </c>
      <c r="O33" s="118"/>
      <c r="P33" s="129">
        <f t="shared" si="3"/>
        <v>0</v>
      </c>
      <c r="Q33" s="119" t="str">
        <f>IF(D33="","",VLOOKUP(D33,'Berechnung der Zuwendung'!$C$13:$I$129,7,FALSE))</f>
        <v/>
      </c>
      <c r="R33" s="59">
        <f t="shared" si="4"/>
        <v>0</v>
      </c>
      <c r="S33" s="8"/>
    </row>
    <row r="34" spans="1:20" ht="13.5" customHeight="1" x14ac:dyDescent="0.2">
      <c r="A34" s="168"/>
      <c r="B34" s="65"/>
      <c r="C34" s="9">
        <f t="shared" si="5"/>
        <v>5</v>
      </c>
      <c r="D34" s="88"/>
      <c r="E34" s="74" t="str">
        <f>IF(D34="","",VLOOKUP(D34,'Berechnung der Zuwendung'!$C$13:$D$129,2,FALSE))</f>
        <v/>
      </c>
      <c r="F34" s="86"/>
      <c r="G34" s="2"/>
      <c r="H34" s="83"/>
      <c r="I34" s="2"/>
      <c r="J34" s="83"/>
      <c r="K34" s="83"/>
      <c r="L34" s="75">
        <f t="shared" si="1"/>
        <v>0</v>
      </c>
      <c r="M34" s="83"/>
      <c r="N34" s="75">
        <f t="shared" si="2"/>
        <v>0</v>
      </c>
      <c r="O34" s="118"/>
      <c r="P34" s="129">
        <f t="shared" si="3"/>
        <v>0</v>
      </c>
      <c r="Q34" s="119" t="str">
        <f>IF(D34="","",VLOOKUP(D34,'Berechnung der Zuwendung'!$C$13:$I$129,7,FALSE))</f>
        <v/>
      </c>
      <c r="R34" s="59">
        <f t="shared" si="4"/>
        <v>0</v>
      </c>
      <c r="S34" s="8"/>
    </row>
    <row r="35" spans="1:20" ht="13.5" customHeight="1" x14ac:dyDescent="0.2">
      <c r="A35" s="168"/>
      <c r="B35" s="65"/>
      <c r="C35" s="9">
        <f t="shared" si="5"/>
        <v>6</v>
      </c>
      <c r="D35" s="88"/>
      <c r="E35" s="74" t="str">
        <f>IF(D35="","",VLOOKUP(D35,'Berechnung der Zuwendung'!$C$13:$D$129,2,FALSE))</f>
        <v/>
      </c>
      <c r="F35" s="86"/>
      <c r="G35" s="2"/>
      <c r="H35" s="83"/>
      <c r="I35" s="2"/>
      <c r="J35" s="83"/>
      <c r="K35" s="83"/>
      <c r="L35" s="75">
        <f t="shared" si="1"/>
        <v>0</v>
      </c>
      <c r="M35" s="83"/>
      <c r="N35" s="75">
        <f t="shared" si="2"/>
        <v>0</v>
      </c>
      <c r="O35" s="118"/>
      <c r="P35" s="129">
        <f t="shared" si="3"/>
        <v>0</v>
      </c>
      <c r="Q35" s="119" t="str">
        <f>IF(D35="","",VLOOKUP(D35,'Berechnung der Zuwendung'!$C$13:$I$129,7,FALSE))</f>
        <v/>
      </c>
      <c r="R35" s="59">
        <f t="shared" si="4"/>
        <v>0</v>
      </c>
      <c r="S35" s="8"/>
    </row>
    <row r="36" spans="1:20" ht="13.5" customHeight="1" x14ac:dyDescent="0.2">
      <c r="A36" s="168"/>
      <c r="B36" s="65"/>
      <c r="C36" s="9">
        <f t="shared" si="5"/>
        <v>7</v>
      </c>
      <c r="D36" s="88"/>
      <c r="E36" s="74" t="str">
        <f>IF(D36="","",VLOOKUP(D36,'Berechnung der Zuwendung'!$C$13:$D$129,2,FALSE))</f>
        <v/>
      </c>
      <c r="F36" s="86"/>
      <c r="G36" s="2"/>
      <c r="H36" s="83"/>
      <c r="I36" s="2"/>
      <c r="J36" s="83"/>
      <c r="K36" s="83"/>
      <c r="L36" s="75">
        <f t="shared" si="1"/>
        <v>0</v>
      </c>
      <c r="M36" s="83"/>
      <c r="N36" s="75">
        <f t="shared" si="2"/>
        <v>0</v>
      </c>
      <c r="O36" s="118"/>
      <c r="P36" s="129">
        <f t="shared" si="3"/>
        <v>0</v>
      </c>
      <c r="Q36" s="119" t="str">
        <f>IF(D36="","",VLOOKUP(D36,'Berechnung der Zuwendung'!$C$13:$I$129,7,FALSE))</f>
        <v/>
      </c>
      <c r="R36" s="59">
        <f t="shared" si="4"/>
        <v>0</v>
      </c>
      <c r="S36" s="8"/>
    </row>
    <row r="37" spans="1:20" ht="13.5" customHeight="1" x14ac:dyDescent="0.2">
      <c r="A37" s="168"/>
      <c r="B37" s="65"/>
      <c r="C37" s="9">
        <f t="shared" si="5"/>
        <v>8</v>
      </c>
      <c r="D37" s="88"/>
      <c r="E37" s="74" t="str">
        <f>IF(D37="","",VLOOKUP(D37,'Berechnung der Zuwendung'!$C$13:$D$129,2,FALSE))</f>
        <v/>
      </c>
      <c r="F37" s="86"/>
      <c r="G37" s="2"/>
      <c r="H37" s="83"/>
      <c r="I37" s="2"/>
      <c r="J37" s="83"/>
      <c r="K37" s="83"/>
      <c r="L37" s="75">
        <f t="shared" si="1"/>
        <v>0</v>
      </c>
      <c r="M37" s="83"/>
      <c r="N37" s="75">
        <f t="shared" si="2"/>
        <v>0</v>
      </c>
      <c r="O37" s="118"/>
      <c r="P37" s="129">
        <f t="shared" si="3"/>
        <v>0</v>
      </c>
      <c r="Q37" s="119" t="str">
        <f>IF(D37="","",VLOOKUP(D37,'Berechnung der Zuwendung'!$C$13:$I$129,7,FALSE))</f>
        <v/>
      </c>
      <c r="R37" s="59">
        <f t="shared" si="4"/>
        <v>0</v>
      </c>
      <c r="S37" s="8"/>
    </row>
    <row r="38" spans="1:20" ht="13.5" customHeight="1" x14ac:dyDescent="0.2">
      <c r="A38" s="168"/>
      <c r="B38" s="65"/>
      <c r="C38" s="9">
        <f t="shared" si="5"/>
        <v>9</v>
      </c>
      <c r="D38" s="88"/>
      <c r="E38" s="74" t="str">
        <f>IF(D38="","",VLOOKUP(D38,'Berechnung der Zuwendung'!$C$13:$D$129,2,FALSE))</f>
        <v/>
      </c>
      <c r="F38" s="86"/>
      <c r="G38" s="2"/>
      <c r="H38" s="83"/>
      <c r="I38" s="2"/>
      <c r="J38" s="83"/>
      <c r="K38" s="83"/>
      <c r="L38" s="75">
        <f t="shared" si="1"/>
        <v>0</v>
      </c>
      <c r="M38" s="83"/>
      <c r="N38" s="75">
        <f t="shared" si="2"/>
        <v>0</v>
      </c>
      <c r="O38" s="118"/>
      <c r="P38" s="129">
        <f t="shared" si="3"/>
        <v>0</v>
      </c>
      <c r="Q38" s="119" t="str">
        <f>IF(D38="","",VLOOKUP(D38,'Berechnung der Zuwendung'!$C$13:$I$129,7,FALSE))</f>
        <v/>
      </c>
      <c r="R38" s="59">
        <f t="shared" si="4"/>
        <v>0</v>
      </c>
      <c r="S38" s="8"/>
      <c r="T38" s="50"/>
    </row>
    <row r="39" spans="1:20" ht="13.5" customHeight="1" x14ac:dyDescent="0.2">
      <c r="A39" s="168"/>
      <c r="B39" s="65"/>
      <c r="C39" s="9">
        <f t="shared" si="5"/>
        <v>10</v>
      </c>
      <c r="D39" s="88"/>
      <c r="E39" s="74" t="str">
        <f>IF(D39="","",VLOOKUP(D39,'Berechnung der Zuwendung'!$C$13:$D$129,2,FALSE))</f>
        <v/>
      </c>
      <c r="F39" s="86"/>
      <c r="G39" s="2"/>
      <c r="H39" s="83"/>
      <c r="I39" s="2"/>
      <c r="J39" s="83"/>
      <c r="K39" s="83"/>
      <c r="L39" s="75">
        <f t="shared" si="1"/>
        <v>0</v>
      </c>
      <c r="M39" s="83"/>
      <c r="N39" s="75">
        <f t="shared" si="2"/>
        <v>0</v>
      </c>
      <c r="O39" s="118"/>
      <c r="P39" s="129">
        <f t="shared" si="3"/>
        <v>0</v>
      </c>
      <c r="Q39" s="119" t="str">
        <f>IF(D39="","",VLOOKUP(D39,'Berechnung der Zuwendung'!$C$13:$I$129,7,FALSE))</f>
        <v/>
      </c>
      <c r="R39" s="59">
        <f t="shared" si="4"/>
        <v>0</v>
      </c>
      <c r="S39" s="8"/>
    </row>
    <row r="40" spans="1:20" ht="13.5" customHeight="1" x14ac:dyDescent="0.2">
      <c r="A40" s="168"/>
      <c r="B40" s="65"/>
      <c r="C40" s="9">
        <f t="shared" si="5"/>
        <v>11</v>
      </c>
      <c r="D40" s="88"/>
      <c r="E40" s="74" t="str">
        <f>IF(D40="","",VLOOKUP(D40,'Berechnung der Zuwendung'!$C$13:$D$129,2,FALSE))</f>
        <v/>
      </c>
      <c r="F40" s="86"/>
      <c r="G40" s="2"/>
      <c r="H40" s="83"/>
      <c r="I40" s="2"/>
      <c r="J40" s="83"/>
      <c r="K40" s="83"/>
      <c r="L40" s="75">
        <f t="shared" si="1"/>
        <v>0</v>
      </c>
      <c r="M40" s="83"/>
      <c r="N40" s="75">
        <f t="shared" si="2"/>
        <v>0</v>
      </c>
      <c r="O40" s="118"/>
      <c r="P40" s="129">
        <f t="shared" si="3"/>
        <v>0</v>
      </c>
      <c r="Q40" s="119" t="str">
        <f>IF(D40="","",VLOOKUP(D40,'Berechnung der Zuwendung'!$C$13:$I$129,7,FALSE))</f>
        <v/>
      </c>
      <c r="R40" s="59">
        <f t="shared" si="4"/>
        <v>0</v>
      </c>
      <c r="S40" s="8"/>
      <c r="T40" s="50"/>
    </row>
    <row r="41" spans="1:20" ht="13.5" customHeight="1" x14ac:dyDescent="0.2">
      <c r="A41" s="168"/>
      <c r="B41" s="65"/>
      <c r="C41" s="9">
        <f t="shared" si="5"/>
        <v>12</v>
      </c>
      <c r="D41" s="88"/>
      <c r="E41" s="74" t="str">
        <f>IF(D41="","",VLOOKUP(D41,'Berechnung der Zuwendung'!$C$13:$D$129,2,FALSE))</f>
        <v/>
      </c>
      <c r="F41" s="86"/>
      <c r="G41" s="2"/>
      <c r="H41" s="83"/>
      <c r="I41" s="2"/>
      <c r="J41" s="83"/>
      <c r="K41" s="83"/>
      <c r="L41" s="75">
        <f t="shared" si="1"/>
        <v>0</v>
      </c>
      <c r="M41" s="83"/>
      <c r="N41" s="75">
        <f t="shared" si="2"/>
        <v>0</v>
      </c>
      <c r="O41" s="118"/>
      <c r="P41" s="129">
        <f t="shared" si="3"/>
        <v>0</v>
      </c>
      <c r="Q41" s="119" t="str">
        <f>IF(D41="","",VLOOKUP(D41,'Berechnung der Zuwendung'!$C$13:$I$129,7,FALSE))</f>
        <v/>
      </c>
      <c r="R41" s="59">
        <f t="shared" si="4"/>
        <v>0</v>
      </c>
      <c r="S41" s="8"/>
    </row>
    <row r="42" spans="1:20" ht="13.5" customHeight="1" x14ac:dyDescent="0.2">
      <c r="A42" s="168"/>
      <c r="B42" s="65"/>
      <c r="C42" s="9">
        <f t="shared" si="5"/>
        <v>13</v>
      </c>
      <c r="D42" s="88"/>
      <c r="E42" s="74" t="str">
        <f>IF(D42="","",VLOOKUP(D42,'Berechnung der Zuwendung'!$C$13:$D$129,2,FALSE))</f>
        <v/>
      </c>
      <c r="F42" s="86"/>
      <c r="G42" s="2"/>
      <c r="H42" s="83"/>
      <c r="I42" s="2"/>
      <c r="J42" s="83"/>
      <c r="K42" s="83"/>
      <c r="L42" s="75">
        <f t="shared" si="1"/>
        <v>0</v>
      </c>
      <c r="M42" s="83"/>
      <c r="N42" s="75">
        <f t="shared" si="2"/>
        <v>0</v>
      </c>
      <c r="O42" s="118"/>
      <c r="P42" s="129">
        <f t="shared" si="3"/>
        <v>0</v>
      </c>
      <c r="Q42" s="119" t="str">
        <f>IF(D42="","",VLOOKUP(D42,'Berechnung der Zuwendung'!$C$13:$I$129,7,FALSE))</f>
        <v/>
      </c>
      <c r="R42" s="59">
        <f t="shared" si="4"/>
        <v>0</v>
      </c>
      <c r="S42" s="8"/>
    </row>
    <row r="43" spans="1:20" ht="13.5" customHeight="1" x14ac:dyDescent="0.2">
      <c r="A43" s="168"/>
      <c r="B43" s="65"/>
      <c r="C43" s="9">
        <f t="shared" si="5"/>
        <v>14</v>
      </c>
      <c r="D43" s="88"/>
      <c r="E43" s="74" t="str">
        <f>IF(D43="","",VLOOKUP(D43,'Berechnung der Zuwendung'!$C$13:$D$129,2,FALSE))</f>
        <v/>
      </c>
      <c r="F43" s="86"/>
      <c r="G43" s="2"/>
      <c r="H43" s="83"/>
      <c r="I43" s="2"/>
      <c r="J43" s="83"/>
      <c r="K43" s="83"/>
      <c r="L43" s="75">
        <f t="shared" si="1"/>
        <v>0</v>
      </c>
      <c r="M43" s="83"/>
      <c r="N43" s="75">
        <f t="shared" si="2"/>
        <v>0</v>
      </c>
      <c r="O43" s="118"/>
      <c r="P43" s="129">
        <f t="shared" si="3"/>
        <v>0</v>
      </c>
      <c r="Q43" s="119" t="str">
        <f>IF(D43="","",VLOOKUP(D43,'Berechnung der Zuwendung'!$C$13:$I$129,7,FALSE))</f>
        <v/>
      </c>
      <c r="R43" s="59">
        <f t="shared" si="4"/>
        <v>0</v>
      </c>
      <c r="S43" s="8"/>
    </row>
    <row r="44" spans="1:20" ht="13.5" customHeight="1" x14ac:dyDescent="0.2">
      <c r="A44" s="168"/>
      <c r="B44" s="65"/>
      <c r="C44" s="9">
        <f t="shared" si="5"/>
        <v>15</v>
      </c>
      <c r="D44" s="88"/>
      <c r="E44" s="74" t="str">
        <f>IF(D44="","",VLOOKUP(D44,'Berechnung der Zuwendung'!$C$13:$D$129,2,FALSE))</f>
        <v/>
      </c>
      <c r="F44" s="86"/>
      <c r="G44" s="2"/>
      <c r="H44" s="83"/>
      <c r="I44" s="2"/>
      <c r="J44" s="83"/>
      <c r="K44" s="83"/>
      <c r="L44" s="75">
        <f t="shared" si="1"/>
        <v>0</v>
      </c>
      <c r="M44" s="83"/>
      <c r="N44" s="75">
        <f t="shared" si="2"/>
        <v>0</v>
      </c>
      <c r="O44" s="118"/>
      <c r="P44" s="129">
        <f t="shared" si="3"/>
        <v>0</v>
      </c>
      <c r="Q44" s="119" t="str">
        <f>IF(D44="","",VLOOKUP(D44,'Berechnung der Zuwendung'!$C$13:$I$129,7,FALSE))</f>
        <v/>
      </c>
      <c r="R44" s="59">
        <f t="shared" si="4"/>
        <v>0</v>
      </c>
      <c r="S44" s="8"/>
    </row>
    <row r="45" spans="1:20" ht="13.5" customHeight="1" x14ac:dyDescent="0.2">
      <c r="A45" s="168"/>
      <c r="B45" s="65"/>
      <c r="C45" s="9">
        <f t="shared" si="5"/>
        <v>16</v>
      </c>
      <c r="D45" s="88"/>
      <c r="E45" s="74" t="str">
        <f>IF(D45="","",VLOOKUP(D45,'Berechnung der Zuwendung'!$C$13:$D$129,2,FALSE))</f>
        <v/>
      </c>
      <c r="F45" s="86"/>
      <c r="G45" s="2"/>
      <c r="H45" s="83"/>
      <c r="I45" s="2"/>
      <c r="J45" s="83"/>
      <c r="K45" s="83"/>
      <c r="L45" s="75">
        <f t="shared" si="1"/>
        <v>0</v>
      </c>
      <c r="M45" s="83"/>
      <c r="N45" s="75">
        <f t="shared" si="2"/>
        <v>0</v>
      </c>
      <c r="O45" s="118"/>
      <c r="P45" s="129">
        <f t="shared" si="3"/>
        <v>0</v>
      </c>
      <c r="Q45" s="119" t="str">
        <f>IF(D45="","",VLOOKUP(D45,'Berechnung der Zuwendung'!$C$13:$I$129,7,FALSE))</f>
        <v/>
      </c>
      <c r="R45" s="59">
        <f t="shared" si="4"/>
        <v>0</v>
      </c>
      <c r="S45" s="8"/>
    </row>
    <row r="46" spans="1:20" ht="13.5" customHeight="1" x14ac:dyDescent="0.2">
      <c r="A46" s="168"/>
      <c r="B46" s="65"/>
      <c r="C46" s="9">
        <f t="shared" si="5"/>
        <v>17</v>
      </c>
      <c r="D46" s="88"/>
      <c r="E46" s="74" t="str">
        <f>IF(D46="","",VLOOKUP(D46,'Berechnung der Zuwendung'!$C$13:$D$129,2,FALSE))</f>
        <v/>
      </c>
      <c r="F46" s="86"/>
      <c r="G46" s="2"/>
      <c r="H46" s="83"/>
      <c r="I46" s="2"/>
      <c r="J46" s="83"/>
      <c r="K46" s="83"/>
      <c r="L46" s="75">
        <f t="shared" si="1"/>
        <v>0</v>
      </c>
      <c r="M46" s="83"/>
      <c r="N46" s="75">
        <f t="shared" si="2"/>
        <v>0</v>
      </c>
      <c r="O46" s="118"/>
      <c r="P46" s="129">
        <f t="shared" si="3"/>
        <v>0</v>
      </c>
      <c r="Q46" s="119" t="str">
        <f>IF(D46="","",VLOOKUP(D46,'Berechnung der Zuwendung'!$C$13:$I$129,7,FALSE))</f>
        <v/>
      </c>
      <c r="R46" s="59">
        <f t="shared" si="4"/>
        <v>0</v>
      </c>
      <c r="S46" s="8"/>
    </row>
    <row r="47" spans="1:20" ht="13.5" customHeight="1" x14ac:dyDescent="0.2">
      <c r="A47" s="168"/>
      <c r="B47" s="65"/>
      <c r="C47" s="9">
        <f t="shared" si="5"/>
        <v>18</v>
      </c>
      <c r="D47" s="88"/>
      <c r="E47" s="74" t="str">
        <f>IF(D47="","",VLOOKUP(D47,'Berechnung der Zuwendung'!$C$13:$D$129,2,FALSE))</f>
        <v/>
      </c>
      <c r="F47" s="86"/>
      <c r="G47" s="2"/>
      <c r="H47" s="83"/>
      <c r="I47" s="2"/>
      <c r="J47" s="83"/>
      <c r="K47" s="83"/>
      <c r="L47" s="75">
        <f t="shared" si="1"/>
        <v>0</v>
      </c>
      <c r="M47" s="83"/>
      <c r="N47" s="75">
        <f t="shared" si="2"/>
        <v>0</v>
      </c>
      <c r="O47" s="118"/>
      <c r="P47" s="129">
        <f t="shared" si="3"/>
        <v>0</v>
      </c>
      <c r="Q47" s="119" t="str">
        <f>IF(D47="","",VLOOKUP(D47,'Berechnung der Zuwendung'!$C$13:$I$129,7,FALSE))</f>
        <v/>
      </c>
      <c r="R47" s="59">
        <f t="shared" si="4"/>
        <v>0</v>
      </c>
      <c r="S47" s="8"/>
    </row>
    <row r="48" spans="1:20" ht="13.5" customHeight="1" x14ac:dyDescent="0.2">
      <c r="A48" s="168" t="s">
        <v>118</v>
      </c>
      <c r="B48" s="65"/>
      <c r="C48" s="9">
        <f t="shared" si="5"/>
        <v>19</v>
      </c>
      <c r="D48" s="88"/>
      <c r="E48" s="74" t="str">
        <f>IF(D48="","",VLOOKUP(D48,'Berechnung der Zuwendung'!$C$13:$D$129,2,FALSE))</f>
        <v/>
      </c>
      <c r="F48" s="86"/>
      <c r="G48" s="2"/>
      <c r="H48" s="83"/>
      <c r="I48" s="2"/>
      <c r="J48" s="83"/>
      <c r="K48" s="83"/>
      <c r="L48" s="75">
        <f t="shared" si="1"/>
        <v>0</v>
      </c>
      <c r="M48" s="83"/>
      <c r="N48" s="75">
        <f t="shared" si="2"/>
        <v>0</v>
      </c>
      <c r="O48" s="118"/>
      <c r="P48" s="129">
        <f t="shared" si="3"/>
        <v>0</v>
      </c>
      <c r="Q48" s="119" t="str">
        <f>IF(D48="","",VLOOKUP(D48,'Berechnung der Zuwendung'!$C$13:$I$129,7,FALSE))</f>
        <v/>
      </c>
      <c r="R48" s="59">
        <f t="shared" si="4"/>
        <v>0</v>
      </c>
      <c r="S48" s="8"/>
    </row>
    <row r="49" spans="1:20" ht="13.5" customHeight="1" x14ac:dyDescent="0.2">
      <c r="A49" s="168"/>
      <c r="B49" s="65"/>
      <c r="C49" s="9">
        <f t="shared" si="5"/>
        <v>20</v>
      </c>
      <c r="D49" s="88"/>
      <c r="E49" s="74" t="str">
        <f>IF(D49="","",VLOOKUP(D49,'Berechnung der Zuwendung'!$C$13:$D$129,2,FALSE))</f>
        <v/>
      </c>
      <c r="F49" s="86"/>
      <c r="G49" s="2"/>
      <c r="H49" s="83"/>
      <c r="I49" s="2"/>
      <c r="J49" s="83"/>
      <c r="K49" s="83"/>
      <c r="L49" s="75">
        <f t="shared" si="1"/>
        <v>0</v>
      </c>
      <c r="M49" s="83"/>
      <c r="N49" s="75">
        <f t="shared" si="2"/>
        <v>0</v>
      </c>
      <c r="O49" s="118"/>
      <c r="P49" s="129">
        <f t="shared" si="3"/>
        <v>0</v>
      </c>
      <c r="Q49" s="119" t="str">
        <f>IF(D49="","",VLOOKUP(D49,'Berechnung der Zuwendung'!$C$13:$I$129,7,FALSE))</f>
        <v/>
      </c>
      <c r="R49" s="59">
        <f t="shared" si="4"/>
        <v>0</v>
      </c>
      <c r="S49" s="8"/>
    </row>
    <row r="50" spans="1:20" ht="13.5" customHeight="1" x14ac:dyDescent="0.2">
      <c r="A50" s="168"/>
      <c r="B50" s="65"/>
      <c r="C50" s="9">
        <f t="shared" si="5"/>
        <v>21</v>
      </c>
      <c r="D50" s="88"/>
      <c r="E50" s="74" t="str">
        <f>IF(D50="","",VLOOKUP(D50,'Berechnung der Zuwendung'!$C$13:$D$129,2,FALSE))</f>
        <v/>
      </c>
      <c r="F50" s="86"/>
      <c r="G50" s="2"/>
      <c r="H50" s="83"/>
      <c r="I50" s="2"/>
      <c r="J50" s="83"/>
      <c r="K50" s="83"/>
      <c r="L50" s="75">
        <f t="shared" si="1"/>
        <v>0</v>
      </c>
      <c r="M50" s="83"/>
      <c r="N50" s="75">
        <f t="shared" si="2"/>
        <v>0</v>
      </c>
      <c r="O50" s="118"/>
      <c r="P50" s="129">
        <f t="shared" si="3"/>
        <v>0</v>
      </c>
      <c r="Q50" s="119" t="str">
        <f>IF(D50="","",VLOOKUP(D50,'Berechnung der Zuwendung'!$C$13:$I$129,7,FALSE))</f>
        <v/>
      </c>
      <c r="R50" s="59">
        <f t="shared" si="4"/>
        <v>0</v>
      </c>
      <c r="S50" s="8"/>
    </row>
    <row r="51" spans="1:20" ht="13.5" customHeight="1" x14ac:dyDescent="0.2">
      <c r="A51" s="168"/>
      <c r="B51" s="65"/>
      <c r="C51" s="9">
        <f t="shared" si="5"/>
        <v>22</v>
      </c>
      <c r="D51" s="88"/>
      <c r="E51" s="74" t="str">
        <f>IF(D51="","",VLOOKUP(D51,'Berechnung der Zuwendung'!$C$13:$D$129,2,FALSE))</f>
        <v/>
      </c>
      <c r="F51" s="86"/>
      <c r="G51" s="2"/>
      <c r="H51" s="83"/>
      <c r="I51" s="2"/>
      <c r="J51" s="83"/>
      <c r="K51" s="83"/>
      <c r="L51" s="75">
        <f t="shared" si="1"/>
        <v>0</v>
      </c>
      <c r="M51" s="83"/>
      <c r="N51" s="75">
        <f t="shared" si="2"/>
        <v>0</v>
      </c>
      <c r="O51" s="118"/>
      <c r="P51" s="129">
        <f t="shared" si="3"/>
        <v>0</v>
      </c>
      <c r="Q51" s="119" t="str">
        <f>IF(D51="","",VLOOKUP(D51,'Berechnung der Zuwendung'!$C$13:$I$129,7,FALSE))</f>
        <v/>
      </c>
      <c r="R51" s="59">
        <f t="shared" si="4"/>
        <v>0</v>
      </c>
      <c r="S51" s="8"/>
    </row>
    <row r="52" spans="1:20" ht="13.5" customHeight="1" x14ac:dyDescent="0.2">
      <c r="A52" s="168"/>
      <c r="B52" s="65"/>
      <c r="C52" s="9">
        <f t="shared" si="5"/>
        <v>23</v>
      </c>
      <c r="D52" s="88"/>
      <c r="E52" s="74" t="str">
        <f>IF(D52="","",VLOOKUP(D52,'Berechnung der Zuwendung'!$C$13:$D$129,2,FALSE))</f>
        <v/>
      </c>
      <c r="F52" s="86"/>
      <c r="G52" s="2"/>
      <c r="H52" s="83"/>
      <c r="I52" s="2"/>
      <c r="J52" s="83"/>
      <c r="K52" s="83"/>
      <c r="L52" s="75">
        <f t="shared" si="1"/>
        <v>0</v>
      </c>
      <c r="M52" s="83"/>
      <c r="N52" s="75">
        <f t="shared" si="2"/>
        <v>0</v>
      </c>
      <c r="O52" s="118"/>
      <c r="P52" s="129">
        <f t="shared" si="3"/>
        <v>0</v>
      </c>
      <c r="Q52" s="119" t="str">
        <f>IF(D52="","",VLOOKUP(D52,'Berechnung der Zuwendung'!$C$13:$I$129,7,FALSE))</f>
        <v/>
      </c>
      <c r="R52" s="59">
        <f t="shared" si="4"/>
        <v>0</v>
      </c>
      <c r="S52" s="8"/>
    </row>
    <row r="53" spans="1:20" ht="13.5" customHeight="1" x14ac:dyDescent="0.2">
      <c r="A53" s="168"/>
      <c r="B53" s="65"/>
      <c r="C53" s="9">
        <f t="shared" si="5"/>
        <v>24</v>
      </c>
      <c r="D53" s="88"/>
      <c r="E53" s="74" t="str">
        <f>IF(D53="","",VLOOKUP(D53,'Berechnung der Zuwendung'!$C$13:$D$129,2,FALSE))</f>
        <v/>
      </c>
      <c r="F53" s="86"/>
      <c r="G53" s="2"/>
      <c r="H53" s="83"/>
      <c r="I53" s="2"/>
      <c r="J53" s="83"/>
      <c r="K53" s="83"/>
      <c r="L53" s="75">
        <f t="shared" si="1"/>
        <v>0</v>
      </c>
      <c r="M53" s="83"/>
      <c r="N53" s="75">
        <f t="shared" si="2"/>
        <v>0</v>
      </c>
      <c r="O53" s="118"/>
      <c r="P53" s="129">
        <f t="shared" si="3"/>
        <v>0</v>
      </c>
      <c r="Q53" s="119" t="str">
        <f>IF(D53="","",VLOOKUP(D53,'Berechnung der Zuwendung'!$C$13:$I$129,7,FALSE))</f>
        <v/>
      </c>
      <c r="R53" s="59">
        <f t="shared" si="4"/>
        <v>0</v>
      </c>
      <c r="S53" s="8"/>
    </row>
    <row r="54" spans="1:20" ht="13.5" customHeight="1" x14ac:dyDescent="0.2">
      <c r="A54" s="168"/>
      <c r="B54" s="65"/>
      <c r="C54" s="9">
        <f t="shared" si="5"/>
        <v>25</v>
      </c>
      <c r="D54" s="88"/>
      <c r="E54" s="74" t="str">
        <f>IF(D54="","",VLOOKUP(D54,'Berechnung der Zuwendung'!$C$13:$D$129,2,FALSE))</f>
        <v/>
      </c>
      <c r="F54" s="86"/>
      <c r="G54" s="2"/>
      <c r="H54" s="83"/>
      <c r="I54" s="2"/>
      <c r="J54" s="83"/>
      <c r="K54" s="83"/>
      <c r="L54" s="75">
        <f t="shared" si="1"/>
        <v>0</v>
      </c>
      <c r="M54" s="83"/>
      <c r="N54" s="75">
        <f t="shared" si="2"/>
        <v>0</v>
      </c>
      <c r="O54" s="118"/>
      <c r="P54" s="129">
        <f t="shared" si="3"/>
        <v>0</v>
      </c>
      <c r="Q54" s="119" t="str">
        <f>IF(D54="","",VLOOKUP(D54,'Berechnung der Zuwendung'!$C$13:$I$129,7,FALSE))</f>
        <v/>
      </c>
      <c r="R54" s="59">
        <f t="shared" si="4"/>
        <v>0</v>
      </c>
      <c r="S54" s="8"/>
    </row>
    <row r="55" spans="1:20" ht="13.5" customHeight="1" x14ac:dyDescent="0.2">
      <c r="A55" s="168"/>
      <c r="B55" s="65"/>
      <c r="C55" s="9">
        <f t="shared" si="5"/>
        <v>26</v>
      </c>
      <c r="D55" s="88"/>
      <c r="E55" s="74" t="str">
        <f>IF(D55="","",VLOOKUP(D55,'Berechnung der Zuwendung'!$C$13:$D$129,2,FALSE))</f>
        <v/>
      </c>
      <c r="F55" s="86"/>
      <c r="G55" s="2"/>
      <c r="H55" s="83"/>
      <c r="I55" s="2"/>
      <c r="J55" s="83"/>
      <c r="K55" s="83"/>
      <c r="L55" s="75">
        <f t="shared" si="1"/>
        <v>0</v>
      </c>
      <c r="M55" s="83"/>
      <c r="N55" s="75">
        <f t="shared" si="2"/>
        <v>0</v>
      </c>
      <c r="O55" s="118"/>
      <c r="P55" s="129">
        <f t="shared" si="3"/>
        <v>0</v>
      </c>
      <c r="Q55" s="119" t="str">
        <f>IF(D55="","",VLOOKUP(D55,'Berechnung der Zuwendung'!$C$13:$I$129,7,FALSE))</f>
        <v/>
      </c>
      <c r="R55" s="59">
        <f t="shared" si="4"/>
        <v>0</v>
      </c>
      <c r="S55" s="8"/>
    </row>
    <row r="56" spans="1:20" ht="13.5" customHeight="1" x14ac:dyDescent="0.2">
      <c r="A56" s="168"/>
      <c r="B56" s="65"/>
      <c r="C56" s="9">
        <f t="shared" si="5"/>
        <v>27</v>
      </c>
      <c r="D56" s="88"/>
      <c r="E56" s="74" t="str">
        <f>IF(D56="","",VLOOKUP(D56,'Berechnung der Zuwendung'!$C$13:$D$129,2,FALSE))</f>
        <v/>
      </c>
      <c r="F56" s="86"/>
      <c r="G56" s="2"/>
      <c r="H56" s="83"/>
      <c r="I56" s="2"/>
      <c r="J56" s="83"/>
      <c r="K56" s="83"/>
      <c r="L56" s="75">
        <f t="shared" si="1"/>
        <v>0</v>
      </c>
      <c r="M56" s="83"/>
      <c r="N56" s="75">
        <f t="shared" si="2"/>
        <v>0</v>
      </c>
      <c r="O56" s="118"/>
      <c r="P56" s="129">
        <f t="shared" si="3"/>
        <v>0</v>
      </c>
      <c r="Q56" s="119" t="str">
        <f>IF(D56="","",VLOOKUP(D56,'Berechnung der Zuwendung'!$C$13:$I$129,7,FALSE))</f>
        <v/>
      </c>
      <c r="R56" s="59">
        <f t="shared" si="4"/>
        <v>0</v>
      </c>
      <c r="S56" s="8"/>
      <c r="T56" s="50"/>
    </row>
    <row r="57" spans="1:20" ht="13.5" customHeight="1" x14ac:dyDescent="0.2">
      <c r="A57" s="168"/>
      <c r="B57" s="65"/>
      <c r="C57" s="9">
        <f t="shared" si="5"/>
        <v>28</v>
      </c>
      <c r="D57" s="88"/>
      <c r="E57" s="74" t="str">
        <f>IF(D57="","",VLOOKUP(D57,'Berechnung der Zuwendung'!$C$13:$D$129,2,FALSE))</f>
        <v/>
      </c>
      <c r="F57" s="86"/>
      <c r="G57" s="2"/>
      <c r="H57" s="83"/>
      <c r="I57" s="2"/>
      <c r="J57" s="83"/>
      <c r="K57" s="83"/>
      <c r="L57" s="75">
        <f t="shared" si="1"/>
        <v>0</v>
      </c>
      <c r="M57" s="83"/>
      <c r="N57" s="75">
        <f t="shared" si="2"/>
        <v>0</v>
      </c>
      <c r="O57" s="118"/>
      <c r="P57" s="129">
        <f t="shared" si="3"/>
        <v>0</v>
      </c>
      <c r="Q57" s="119" t="str">
        <f>IF(D57="","",VLOOKUP(D57,'Berechnung der Zuwendung'!$C$13:$I$129,7,FALSE))</f>
        <v/>
      </c>
      <c r="R57" s="59">
        <f t="shared" si="4"/>
        <v>0</v>
      </c>
      <c r="S57" s="8"/>
    </row>
    <row r="58" spans="1:20" ht="13.5" customHeight="1" x14ac:dyDescent="0.2">
      <c r="A58" s="168"/>
      <c r="B58" s="65"/>
      <c r="C58" s="9">
        <f t="shared" si="5"/>
        <v>29</v>
      </c>
      <c r="D58" s="88"/>
      <c r="E58" s="74"/>
      <c r="F58" s="86"/>
      <c r="G58" s="2"/>
      <c r="H58" s="83"/>
      <c r="I58" s="2"/>
      <c r="J58" s="83"/>
      <c r="K58" s="83"/>
      <c r="L58" s="75"/>
      <c r="M58" s="83"/>
      <c r="N58" s="75"/>
      <c r="O58" s="118"/>
      <c r="P58" s="129"/>
      <c r="Q58" s="119"/>
      <c r="R58" s="59"/>
      <c r="S58" s="8"/>
    </row>
    <row r="59" spans="1:20" ht="13.5" customHeight="1" x14ac:dyDescent="0.2">
      <c r="A59" s="168"/>
      <c r="B59" s="65"/>
      <c r="C59" s="9">
        <f t="shared" si="5"/>
        <v>30</v>
      </c>
      <c r="D59" s="88"/>
      <c r="E59" s="74"/>
      <c r="F59" s="86"/>
      <c r="G59" s="2"/>
      <c r="H59" s="83"/>
      <c r="I59" s="2"/>
      <c r="J59" s="83"/>
      <c r="K59" s="83"/>
      <c r="L59" s="75"/>
      <c r="M59" s="83"/>
      <c r="N59" s="75"/>
      <c r="O59" s="118"/>
      <c r="P59" s="129"/>
      <c r="Q59" s="119"/>
      <c r="R59" s="59"/>
      <c r="S59" s="8"/>
    </row>
    <row r="60" spans="1:20" ht="13.5" customHeight="1" x14ac:dyDescent="0.2">
      <c r="A60" s="168"/>
      <c r="B60" s="65"/>
      <c r="C60" s="9">
        <f t="shared" si="5"/>
        <v>31</v>
      </c>
      <c r="D60" s="88"/>
      <c r="E60" s="74"/>
      <c r="F60" s="86"/>
      <c r="G60" s="2"/>
      <c r="H60" s="83"/>
      <c r="I60" s="2"/>
      <c r="J60" s="83"/>
      <c r="K60" s="83"/>
      <c r="L60" s="75"/>
      <c r="M60" s="83"/>
      <c r="N60" s="75"/>
      <c r="O60" s="118"/>
      <c r="P60" s="129"/>
      <c r="Q60" s="119"/>
      <c r="R60" s="59"/>
      <c r="S60" s="8"/>
    </row>
    <row r="61" spans="1:20" ht="13.5" customHeight="1" x14ac:dyDescent="0.2">
      <c r="A61" s="168"/>
      <c r="B61" s="65"/>
      <c r="C61" s="9">
        <f t="shared" si="5"/>
        <v>32</v>
      </c>
      <c r="D61" s="88"/>
      <c r="E61" s="74"/>
      <c r="F61" s="86"/>
      <c r="G61" s="2"/>
      <c r="H61" s="83"/>
      <c r="I61" s="2"/>
      <c r="J61" s="83"/>
      <c r="K61" s="83"/>
      <c r="L61" s="75"/>
      <c r="M61" s="83"/>
      <c r="N61" s="75"/>
      <c r="O61" s="118"/>
      <c r="P61" s="129"/>
      <c r="Q61" s="119"/>
      <c r="R61" s="59"/>
      <c r="S61" s="8"/>
    </row>
    <row r="62" spans="1:20" ht="13.5" customHeight="1" x14ac:dyDescent="0.2">
      <c r="A62" s="168"/>
      <c r="B62" s="65"/>
      <c r="C62" s="9">
        <f t="shared" si="5"/>
        <v>33</v>
      </c>
      <c r="D62" s="88"/>
      <c r="E62" s="74"/>
      <c r="F62" s="86"/>
      <c r="G62" s="2"/>
      <c r="H62" s="83"/>
      <c r="I62" s="2"/>
      <c r="J62" s="83"/>
      <c r="K62" s="83"/>
      <c r="L62" s="75"/>
      <c r="M62" s="83"/>
      <c r="N62" s="75"/>
      <c r="O62" s="118"/>
      <c r="P62" s="129"/>
      <c r="Q62" s="119"/>
      <c r="R62" s="59"/>
      <c r="S62" s="8"/>
    </row>
    <row r="63" spans="1:20" ht="13.5" customHeight="1" x14ac:dyDescent="0.2">
      <c r="A63" s="168"/>
      <c r="B63" s="65"/>
      <c r="C63" s="9">
        <f t="shared" si="5"/>
        <v>34</v>
      </c>
      <c r="D63" s="88"/>
      <c r="E63" s="74"/>
      <c r="F63" s="86"/>
      <c r="G63" s="2"/>
      <c r="H63" s="83"/>
      <c r="I63" s="2"/>
      <c r="J63" s="83"/>
      <c r="K63" s="83"/>
      <c r="L63" s="75"/>
      <c r="M63" s="83"/>
      <c r="N63" s="75"/>
      <c r="O63" s="118"/>
      <c r="P63" s="129"/>
      <c r="Q63" s="119"/>
      <c r="R63" s="59"/>
      <c r="S63" s="8"/>
    </row>
    <row r="64" spans="1:20" ht="13.5" customHeight="1" x14ac:dyDescent="0.2">
      <c r="A64" s="168"/>
      <c r="B64" s="65"/>
      <c r="C64" s="9">
        <f t="shared" si="5"/>
        <v>35</v>
      </c>
      <c r="D64" s="88"/>
      <c r="E64" s="74"/>
      <c r="F64" s="86"/>
      <c r="G64" s="2"/>
      <c r="H64" s="83"/>
      <c r="I64" s="2"/>
      <c r="J64" s="83"/>
      <c r="K64" s="83"/>
      <c r="L64" s="75"/>
      <c r="M64" s="83"/>
      <c r="N64" s="75"/>
      <c r="O64" s="118"/>
      <c r="P64" s="129"/>
      <c r="Q64" s="119"/>
      <c r="R64" s="59"/>
      <c r="S64" s="8"/>
    </row>
    <row r="65" spans="1:20" ht="13.5" customHeight="1" x14ac:dyDescent="0.2">
      <c r="A65" s="168"/>
      <c r="B65" s="65"/>
      <c r="C65" s="9">
        <f t="shared" si="5"/>
        <v>36</v>
      </c>
      <c r="D65" s="88"/>
      <c r="E65" s="74"/>
      <c r="F65" s="86"/>
      <c r="G65" s="2"/>
      <c r="H65" s="83"/>
      <c r="I65" s="2"/>
      <c r="J65" s="83"/>
      <c r="K65" s="83"/>
      <c r="L65" s="75"/>
      <c r="M65" s="83"/>
      <c r="N65" s="75"/>
      <c r="O65" s="118"/>
      <c r="P65" s="129"/>
      <c r="Q65" s="119"/>
      <c r="R65" s="59"/>
      <c r="S65" s="8"/>
    </row>
    <row r="66" spans="1:20" ht="13.5" customHeight="1" x14ac:dyDescent="0.2">
      <c r="A66" s="168"/>
      <c r="B66" s="65"/>
      <c r="C66" s="9">
        <f t="shared" si="5"/>
        <v>37</v>
      </c>
      <c r="D66" s="88"/>
      <c r="E66" s="74"/>
      <c r="F66" s="86"/>
      <c r="G66" s="2"/>
      <c r="H66" s="83"/>
      <c r="I66" s="2"/>
      <c r="J66" s="83"/>
      <c r="K66" s="83"/>
      <c r="L66" s="75"/>
      <c r="M66" s="83"/>
      <c r="N66" s="75"/>
      <c r="O66" s="118"/>
      <c r="P66" s="129"/>
      <c r="Q66" s="119"/>
      <c r="R66" s="59"/>
      <c r="S66" s="8"/>
      <c r="T66" s="50"/>
    </row>
    <row r="67" spans="1:20" ht="13.5" customHeight="1" x14ac:dyDescent="0.2">
      <c r="A67" s="168"/>
      <c r="B67" s="65"/>
      <c r="C67" s="9">
        <f t="shared" si="5"/>
        <v>38</v>
      </c>
      <c r="D67" s="88"/>
      <c r="E67" s="74"/>
      <c r="F67" s="86"/>
      <c r="G67" s="2"/>
      <c r="H67" s="83"/>
      <c r="I67" s="2"/>
      <c r="J67" s="83"/>
      <c r="K67" s="83"/>
      <c r="L67" s="75"/>
      <c r="M67" s="83"/>
      <c r="N67" s="75"/>
      <c r="O67" s="118"/>
      <c r="P67" s="129"/>
      <c r="Q67" s="119"/>
      <c r="R67" s="59"/>
      <c r="S67" s="8"/>
    </row>
    <row r="68" spans="1:20" ht="13.5" customHeight="1" x14ac:dyDescent="0.2">
      <c r="A68" s="168"/>
      <c r="B68" s="65"/>
      <c r="C68" s="9">
        <f t="shared" si="5"/>
        <v>39</v>
      </c>
      <c r="D68" s="88"/>
      <c r="E68" s="74"/>
      <c r="F68" s="86"/>
      <c r="G68" s="2"/>
      <c r="H68" s="83"/>
      <c r="I68" s="2"/>
      <c r="J68" s="83"/>
      <c r="K68" s="83"/>
      <c r="L68" s="75"/>
      <c r="M68" s="83"/>
      <c r="N68" s="75"/>
      <c r="O68" s="118"/>
      <c r="P68" s="129"/>
      <c r="Q68" s="119"/>
      <c r="R68" s="59"/>
      <c r="S68" s="8"/>
    </row>
    <row r="69" spans="1:20" ht="13.5" customHeight="1" x14ac:dyDescent="0.2">
      <c r="A69" s="168"/>
      <c r="B69" s="65"/>
      <c r="C69" s="9">
        <f t="shared" si="5"/>
        <v>40</v>
      </c>
      <c r="D69" s="88"/>
      <c r="E69" s="74"/>
      <c r="F69" s="86"/>
      <c r="G69" s="2"/>
      <c r="H69" s="83"/>
      <c r="I69" s="2"/>
      <c r="J69" s="83"/>
      <c r="K69" s="83"/>
      <c r="L69" s="75"/>
      <c r="M69" s="83"/>
      <c r="N69" s="75"/>
      <c r="O69" s="118"/>
      <c r="P69" s="129"/>
      <c r="Q69" s="119"/>
      <c r="R69" s="59"/>
      <c r="S69" s="8"/>
    </row>
    <row r="70" spans="1:20" ht="13.5" customHeight="1" x14ac:dyDescent="0.2">
      <c r="A70" s="168"/>
      <c r="B70" s="65"/>
      <c r="C70" s="9">
        <f t="shared" si="5"/>
        <v>41</v>
      </c>
      <c r="D70" s="88"/>
      <c r="E70" s="74"/>
      <c r="F70" s="86"/>
      <c r="G70" s="2"/>
      <c r="H70" s="83"/>
      <c r="I70" s="2"/>
      <c r="J70" s="83"/>
      <c r="K70" s="83"/>
      <c r="L70" s="75"/>
      <c r="M70" s="83"/>
      <c r="N70" s="75"/>
      <c r="O70" s="118"/>
      <c r="P70" s="129"/>
      <c r="Q70" s="119"/>
      <c r="R70" s="59"/>
      <c r="S70" s="8"/>
    </row>
    <row r="71" spans="1:20" ht="13.5" customHeight="1" x14ac:dyDescent="0.2">
      <c r="A71" s="168"/>
      <c r="B71" s="65"/>
      <c r="C71" s="9">
        <f t="shared" si="5"/>
        <v>42</v>
      </c>
      <c r="D71" s="88"/>
      <c r="E71" s="74"/>
      <c r="F71" s="86"/>
      <c r="G71" s="2"/>
      <c r="H71" s="83"/>
      <c r="I71" s="2"/>
      <c r="J71" s="83"/>
      <c r="K71" s="83"/>
      <c r="L71" s="75"/>
      <c r="M71" s="83"/>
      <c r="N71" s="75"/>
      <c r="O71" s="118"/>
      <c r="P71" s="129"/>
      <c r="Q71" s="119"/>
      <c r="R71" s="59"/>
      <c r="S71" s="8"/>
    </row>
    <row r="72" spans="1:20" ht="13.5" customHeight="1" x14ac:dyDescent="0.2">
      <c r="A72" s="168"/>
      <c r="B72" s="65"/>
      <c r="C72" s="9">
        <f t="shared" si="5"/>
        <v>43</v>
      </c>
      <c r="D72" s="88"/>
      <c r="E72" s="74"/>
      <c r="F72" s="86"/>
      <c r="G72" s="2"/>
      <c r="H72" s="83"/>
      <c r="I72" s="2"/>
      <c r="J72" s="83"/>
      <c r="K72" s="83"/>
      <c r="L72" s="75"/>
      <c r="M72" s="83"/>
      <c r="N72" s="75"/>
      <c r="O72" s="118"/>
      <c r="P72" s="129"/>
      <c r="Q72" s="119"/>
      <c r="R72" s="59"/>
      <c r="S72" s="8"/>
    </row>
    <row r="73" spans="1:20" ht="13.5" customHeight="1" x14ac:dyDescent="0.2">
      <c r="A73" s="168"/>
      <c r="B73" s="65"/>
      <c r="C73" s="9">
        <f t="shared" si="5"/>
        <v>44</v>
      </c>
      <c r="D73" s="88"/>
      <c r="E73" s="74"/>
      <c r="F73" s="86"/>
      <c r="G73" s="2"/>
      <c r="H73" s="83"/>
      <c r="I73" s="2"/>
      <c r="J73" s="83"/>
      <c r="K73" s="83"/>
      <c r="L73" s="75"/>
      <c r="M73" s="83"/>
      <c r="N73" s="75"/>
      <c r="O73" s="118"/>
      <c r="P73" s="129"/>
      <c r="Q73" s="119"/>
      <c r="R73" s="59"/>
      <c r="S73" s="8"/>
    </row>
    <row r="74" spans="1:20" ht="13.5" customHeight="1" x14ac:dyDescent="0.2">
      <c r="A74" s="168"/>
      <c r="B74" s="65"/>
      <c r="C74" s="9">
        <f t="shared" si="5"/>
        <v>45</v>
      </c>
      <c r="D74" s="88"/>
      <c r="E74" s="74"/>
      <c r="F74" s="86"/>
      <c r="G74" s="2"/>
      <c r="H74" s="83"/>
      <c r="I74" s="2"/>
      <c r="J74" s="83"/>
      <c r="K74" s="83"/>
      <c r="L74" s="75"/>
      <c r="M74" s="83"/>
      <c r="N74" s="75"/>
      <c r="O74" s="118"/>
      <c r="P74" s="129"/>
      <c r="Q74" s="119"/>
      <c r="R74" s="59"/>
      <c r="S74" s="8"/>
    </row>
    <row r="75" spans="1:20" ht="13.5" customHeight="1" x14ac:dyDescent="0.2">
      <c r="A75" s="168"/>
      <c r="B75" s="65"/>
      <c r="C75" s="9">
        <f t="shared" si="5"/>
        <v>46</v>
      </c>
      <c r="D75" s="88"/>
      <c r="E75" s="74"/>
      <c r="F75" s="86"/>
      <c r="G75" s="2"/>
      <c r="H75" s="83"/>
      <c r="I75" s="2"/>
      <c r="J75" s="83"/>
      <c r="K75" s="83"/>
      <c r="L75" s="75"/>
      <c r="M75" s="83"/>
      <c r="N75" s="75"/>
      <c r="O75" s="118"/>
      <c r="P75" s="129"/>
      <c r="Q75" s="119"/>
      <c r="R75" s="59"/>
      <c r="S75" s="8"/>
    </row>
    <row r="76" spans="1:20" ht="13.5" customHeight="1" x14ac:dyDescent="0.2">
      <c r="A76" s="168"/>
      <c r="B76" s="65"/>
      <c r="C76" s="9">
        <f t="shared" si="5"/>
        <v>47</v>
      </c>
      <c r="D76" s="88"/>
      <c r="E76" s="74"/>
      <c r="F76" s="86"/>
      <c r="G76" s="2"/>
      <c r="H76" s="83"/>
      <c r="I76" s="2"/>
      <c r="J76" s="83"/>
      <c r="K76" s="83"/>
      <c r="L76" s="75"/>
      <c r="M76" s="83"/>
      <c r="N76" s="75"/>
      <c r="O76" s="118"/>
      <c r="P76" s="129"/>
      <c r="Q76" s="119"/>
      <c r="R76" s="59"/>
      <c r="S76" s="8"/>
      <c r="T76" s="50"/>
    </row>
    <row r="77" spans="1:20" ht="13.5" customHeight="1" x14ac:dyDescent="0.2">
      <c r="A77" s="168"/>
      <c r="B77" s="65"/>
      <c r="C77" s="9">
        <f t="shared" si="5"/>
        <v>48</v>
      </c>
      <c r="D77" s="88"/>
      <c r="E77" s="74"/>
      <c r="F77" s="86"/>
      <c r="G77" s="2"/>
      <c r="H77" s="83"/>
      <c r="I77" s="2"/>
      <c r="J77" s="83"/>
      <c r="K77" s="83"/>
      <c r="L77" s="75"/>
      <c r="M77" s="83"/>
      <c r="N77" s="75"/>
      <c r="O77" s="118"/>
      <c r="P77" s="129"/>
      <c r="Q77" s="119"/>
      <c r="R77" s="59"/>
      <c r="S77" s="8"/>
    </row>
    <row r="78" spans="1:20" s="14" customFormat="1" ht="12.75" x14ac:dyDescent="0.2">
      <c r="A78" s="168"/>
      <c r="B78" s="97"/>
      <c r="C78" s="9">
        <f t="shared" si="5"/>
        <v>49</v>
      </c>
      <c r="D78" s="88"/>
      <c r="E78" s="74"/>
      <c r="F78" s="86"/>
      <c r="G78" s="2"/>
      <c r="H78" s="83"/>
      <c r="I78" s="2"/>
      <c r="J78" s="83"/>
      <c r="K78" s="83"/>
      <c r="L78" s="75"/>
      <c r="M78" s="83"/>
      <c r="N78" s="75"/>
      <c r="O78" s="118"/>
      <c r="P78" s="129"/>
      <c r="Q78" s="119"/>
      <c r="R78" s="59"/>
      <c r="S78" s="98"/>
    </row>
    <row r="79" spans="1:20" ht="12.75" x14ac:dyDescent="0.2">
      <c r="A79" s="168"/>
      <c r="B79" s="8"/>
      <c r="C79" s="9">
        <f t="shared" si="5"/>
        <v>50</v>
      </c>
      <c r="D79" s="88"/>
      <c r="E79" s="74"/>
      <c r="F79" s="86"/>
      <c r="G79" s="2"/>
      <c r="H79" s="83"/>
      <c r="I79" s="2"/>
      <c r="J79" s="83"/>
      <c r="K79" s="83"/>
      <c r="L79" s="75"/>
      <c r="M79" s="83"/>
      <c r="N79" s="75"/>
      <c r="O79" s="118"/>
      <c r="P79" s="129"/>
      <c r="Q79" s="119"/>
      <c r="R79" s="59"/>
      <c r="S79" s="8"/>
    </row>
    <row r="80" spans="1:20" ht="13.5" customHeight="1" x14ac:dyDescent="0.2">
      <c r="B80" s="8"/>
      <c r="C80" s="9">
        <f t="shared" si="5"/>
        <v>51</v>
      </c>
      <c r="D80" s="88"/>
      <c r="E80" s="74"/>
      <c r="F80" s="86"/>
      <c r="G80" s="2"/>
      <c r="H80" s="83"/>
      <c r="I80" s="2"/>
      <c r="J80" s="83"/>
      <c r="K80" s="83"/>
      <c r="L80" s="75"/>
      <c r="M80" s="83"/>
      <c r="N80" s="75"/>
      <c r="O80" s="118"/>
      <c r="P80" s="129"/>
      <c r="Q80" s="119"/>
      <c r="R80" s="59"/>
      <c r="S80" s="8"/>
    </row>
    <row r="81" spans="2:19" ht="13.5" customHeight="1" x14ac:dyDescent="0.2">
      <c r="B81" s="8"/>
      <c r="C81" s="9">
        <f t="shared" si="5"/>
        <v>52</v>
      </c>
      <c r="D81" s="88"/>
      <c r="E81" s="74"/>
      <c r="F81" s="86"/>
      <c r="G81" s="2"/>
      <c r="H81" s="83"/>
      <c r="I81" s="2"/>
      <c r="J81" s="83"/>
      <c r="K81" s="83"/>
      <c r="L81" s="75"/>
      <c r="M81" s="83"/>
      <c r="N81" s="75"/>
      <c r="O81" s="118"/>
      <c r="P81" s="129"/>
      <c r="Q81" s="119"/>
      <c r="R81" s="59"/>
      <c r="S81" s="8"/>
    </row>
    <row r="82" spans="2:19" ht="13.5" customHeight="1" x14ac:dyDescent="0.2">
      <c r="B82" s="8"/>
      <c r="C82" s="9">
        <f t="shared" si="5"/>
        <v>53</v>
      </c>
      <c r="D82" s="88"/>
      <c r="E82" s="74"/>
      <c r="F82" s="86"/>
      <c r="G82" s="2"/>
      <c r="H82" s="83"/>
      <c r="I82" s="2"/>
      <c r="J82" s="83"/>
      <c r="K82" s="83"/>
      <c r="L82" s="75"/>
      <c r="M82" s="83"/>
      <c r="N82" s="75"/>
      <c r="O82" s="118"/>
      <c r="P82" s="129"/>
      <c r="Q82" s="119"/>
      <c r="R82" s="59"/>
      <c r="S82" s="8"/>
    </row>
    <row r="83" spans="2:19" ht="13.5" customHeight="1" x14ac:dyDescent="0.2">
      <c r="B83" s="8"/>
      <c r="C83" s="9">
        <f t="shared" si="5"/>
        <v>54</v>
      </c>
      <c r="D83" s="88"/>
      <c r="E83" s="74"/>
      <c r="F83" s="86"/>
      <c r="G83" s="2"/>
      <c r="H83" s="83"/>
      <c r="I83" s="2"/>
      <c r="J83" s="83"/>
      <c r="K83" s="83"/>
      <c r="L83" s="75"/>
      <c r="M83" s="83"/>
      <c r="N83" s="75"/>
      <c r="O83" s="118"/>
      <c r="P83" s="129"/>
      <c r="Q83" s="119"/>
      <c r="R83" s="59"/>
      <c r="S83" s="8"/>
    </row>
    <row r="84" spans="2:19" ht="13.5" customHeight="1" x14ac:dyDescent="0.2">
      <c r="B84" s="8"/>
      <c r="C84" s="9">
        <f t="shared" si="5"/>
        <v>55</v>
      </c>
      <c r="D84" s="88"/>
      <c r="E84" s="74"/>
      <c r="F84" s="86"/>
      <c r="G84" s="2"/>
      <c r="H84" s="83"/>
      <c r="I84" s="2"/>
      <c r="J84" s="83"/>
      <c r="K84" s="83"/>
      <c r="L84" s="75"/>
      <c r="M84" s="83"/>
      <c r="N84" s="75"/>
      <c r="O84" s="118"/>
      <c r="P84" s="129"/>
      <c r="Q84" s="119"/>
      <c r="R84" s="59"/>
      <c r="S84" s="8"/>
    </row>
    <row r="85" spans="2:19" ht="13.5" customHeight="1" x14ac:dyDescent="0.2">
      <c r="B85" s="8"/>
      <c r="C85" s="9">
        <f t="shared" si="5"/>
        <v>56</v>
      </c>
      <c r="D85" s="88"/>
      <c r="E85" s="74"/>
      <c r="F85" s="86"/>
      <c r="G85" s="2"/>
      <c r="H85" s="83"/>
      <c r="I85" s="2"/>
      <c r="J85" s="83"/>
      <c r="K85" s="83"/>
      <c r="L85" s="75"/>
      <c r="M85" s="83"/>
      <c r="N85" s="75"/>
      <c r="O85" s="118"/>
      <c r="P85" s="129"/>
      <c r="Q85" s="119"/>
      <c r="R85" s="59"/>
      <c r="S85" s="8"/>
    </row>
    <row r="86" spans="2:19" ht="13.5" customHeight="1" x14ac:dyDescent="0.2">
      <c r="B86" s="8"/>
      <c r="C86" s="9">
        <f t="shared" si="5"/>
        <v>57</v>
      </c>
      <c r="D86" s="88"/>
      <c r="E86" s="74"/>
      <c r="F86" s="86"/>
      <c r="G86" s="2"/>
      <c r="H86" s="83"/>
      <c r="I86" s="2"/>
      <c r="J86" s="83"/>
      <c r="K86" s="83"/>
      <c r="L86" s="75"/>
      <c r="M86" s="83"/>
      <c r="N86" s="75"/>
      <c r="O86" s="118"/>
      <c r="P86" s="129"/>
      <c r="Q86" s="119"/>
      <c r="R86" s="59"/>
      <c r="S86" s="8"/>
    </row>
    <row r="87" spans="2:19" ht="13.5" customHeight="1" x14ac:dyDescent="0.2">
      <c r="B87" s="8"/>
      <c r="C87" s="9">
        <f t="shared" si="5"/>
        <v>58</v>
      </c>
      <c r="D87" s="88"/>
      <c r="E87" s="74"/>
      <c r="F87" s="86"/>
      <c r="G87" s="2"/>
      <c r="H87" s="83"/>
      <c r="I87" s="2"/>
      <c r="J87" s="83"/>
      <c r="K87" s="83"/>
      <c r="L87" s="75"/>
      <c r="M87" s="83"/>
      <c r="N87" s="75"/>
      <c r="O87" s="118"/>
      <c r="P87" s="129"/>
      <c r="Q87" s="119"/>
      <c r="R87" s="59"/>
      <c r="S87" s="8"/>
    </row>
    <row r="88" spans="2:19" ht="13.5" customHeight="1" x14ac:dyDescent="0.2">
      <c r="B88" s="8"/>
      <c r="C88" s="9">
        <f t="shared" si="5"/>
        <v>59</v>
      </c>
      <c r="D88" s="88"/>
      <c r="E88" s="74"/>
      <c r="F88" s="86"/>
      <c r="G88" s="2"/>
      <c r="H88" s="83"/>
      <c r="I88" s="2"/>
      <c r="J88" s="83"/>
      <c r="K88" s="83"/>
      <c r="L88" s="75"/>
      <c r="M88" s="83"/>
      <c r="N88" s="75"/>
      <c r="O88" s="118"/>
      <c r="P88" s="129"/>
      <c r="Q88" s="119"/>
      <c r="R88" s="59"/>
      <c r="S88" s="8"/>
    </row>
    <row r="89" spans="2:19" ht="13.5" customHeight="1" x14ac:dyDescent="0.2">
      <c r="B89" s="8"/>
      <c r="C89" s="9">
        <f t="shared" si="5"/>
        <v>60</v>
      </c>
      <c r="D89" s="88"/>
      <c r="E89" s="74" t="str">
        <f>IF(D89="","",VLOOKUP(D89,'Berechnung der Zuwendung'!$C$13:$D$129,2,FALSE))</f>
        <v/>
      </c>
      <c r="F89" s="86"/>
      <c r="G89" s="2"/>
      <c r="H89" s="83"/>
      <c r="I89" s="2"/>
      <c r="J89" s="83"/>
      <c r="K89" s="83"/>
      <c r="L89" s="75">
        <f t="shared" si="1"/>
        <v>0</v>
      </c>
      <c r="M89" s="83"/>
      <c r="N89" s="75">
        <f t="shared" si="2"/>
        <v>0</v>
      </c>
      <c r="O89" s="118"/>
      <c r="P89" s="129">
        <f t="shared" si="3"/>
        <v>0</v>
      </c>
      <c r="Q89" s="119" t="str">
        <f>IF(D89="","",VLOOKUP(D89,'Berechnung der Zuwendung'!$C$13:$I$129,7,FALSE))</f>
        <v/>
      </c>
      <c r="R89" s="59">
        <f t="shared" si="4"/>
        <v>0</v>
      </c>
      <c r="S89" s="8"/>
    </row>
    <row r="90" spans="2:19" ht="13.5" customHeight="1" x14ac:dyDescent="0.2">
      <c r="B90" s="8"/>
      <c r="C90" s="9">
        <f t="shared" si="5"/>
        <v>61</v>
      </c>
      <c r="D90" s="88"/>
      <c r="E90" s="74" t="str">
        <f>IF(D90="","",VLOOKUP(D90,'Berechnung der Zuwendung'!$C$13:$D$129,2,FALSE))</f>
        <v/>
      </c>
      <c r="F90" s="86"/>
      <c r="G90" s="2"/>
      <c r="H90" s="83"/>
      <c r="I90" s="2"/>
      <c r="J90" s="83"/>
      <c r="K90" s="83"/>
      <c r="L90" s="75">
        <f t="shared" si="1"/>
        <v>0</v>
      </c>
      <c r="M90" s="83"/>
      <c r="N90" s="75">
        <f t="shared" si="2"/>
        <v>0</v>
      </c>
      <c r="O90" s="118"/>
      <c r="P90" s="129">
        <f t="shared" si="3"/>
        <v>0</v>
      </c>
      <c r="Q90" s="119" t="str">
        <f>IF(D90="","",VLOOKUP(D90,'Berechnung der Zuwendung'!$C$13:$I$129,7,FALSE))</f>
        <v/>
      </c>
      <c r="R90" s="59">
        <f t="shared" si="4"/>
        <v>0</v>
      </c>
      <c r="S90" s="8"/>
    </row>
    <row r="91" spans="2:19" ht="13.5" customHeight="1" x14ac:dyDescent="0.2">
      <c r="B91" s="8"/>
      <c r="C91" s="9">
        <f t="shared" si="5"/>
        <v>62</v>
      </c>
      <c r="D91" s="88"/>
      <c r="E91" s="74" t="str">
        <f>IF(D91="","",VLOOKUP(D91,'Berechnung der Zuwendung'!$C$13:$D$129,2,FALSE))</f>
        <v/>
      </c>
      <c r="F91" s="86"/>
      <c r="G91" s="2"/>
      <c r="H91" s="83"/>
      <c r="I91" s="2"/>
      <c r="J91" s="83"/>
      <c r="K91" s="83"/>
      <c r="L91" s="75">
        <f t="shared" si="1"/>
        <v>0</v>
      </c>
      <c r="M91" s="83"/>
      <c r="N91" s="75">
        <f t="shared" si="2"/>
        <v>0</v>
      </c>
      <c r="O91" s="118"/>
      <c r="P91" s="129">
        <f t="shared" si="3"/>
        <v>0</v>
      </c>
      <c r="Q91" s="119" t="str">
        <f>IF(D91="","",VLOOKUP(D91,'Berechnung der Zuwendung'!$C$13:$I$129,7,FALSE))</f>
        <v/>
      </c>
      <c r="R91" s="59">
        <f t="shared" si="4"/>
        <v>0</v>
      </c>
      <c r="S91" s="8"/>
    </row>
    <row r="92" spans="2:19" ht="13.5" customHeight="1" x14ac:dyDescent="0.2">
      <c r="B92" s="8"/>
      <c r="C92" s="9">
        <f t="shared" si="5"/>
        <v>63</v>
      </c>
      <c r="D92" s="88"/>
      <c r="E92" s="74"/>
      <c r="F92" s="86"/>
      <c r="G92" s="2"/>
      <c r="H92" s="83"/>
      <c r="I92" s="2"/>
      <c r="J92" s="83"/>
      <c r="K92" s="83"/>
      <c r="L92" s="75"/>
      <c r="M92" s="83"/>
      <c r="N92" s="75"/>
      <c r="O92" s="118"/>
      <c r="P92" s="129"/>
      <c r="Q92" s="119"/>
      <c r="R92" s="59"/>
      <c r="S92" s="8"/>
    </row>
    <row r="93" spans="2:19" ht="13.5" customHeight="1" x14ac:dyDescent="0.2">
      <c r="B93" s="8"/>
      <c r="C93" s="9">
        <f t="shared" si="5"/>
        <v>64</v>
      </c>
      <c r="D93" s="88"/>
      <c r="E93" s="74"/>
      <c r="F93" s="86"/>
      <c r="G93" s="2"/>
      <c r="H93" s="83"/>
      <c r="I93" s="2"/>
      <c r="J93" s="83"/>
      <c r="K93" s="83"/>
      <c r="L93" s="75"/>
      <c r="M93" s="83"/>
      <c r="N93" s="75"/>
      <c r="O93" s="118"/>
      <c r="P93" s="129"/>
      <c r="Q93" s="119"/>
      <c r="R93" s="59"/>
      <c r="S93" s="8"/>
    </row>
    <row r="94" spans="2:19" ht="13.5" customHeight="1" x14ac:dyDescent="0.2">
      <c r="B94" s="8"/>
      <c r="C94" s="9">
        <f t="shared" si="5"/>
        <v>65</v>
      </c>
      <c r="D94" s="88"/>
      <c r="E94" s="74"/>
      <c r="F94" s="86"/>
      <c r="G94" s="2"/>
      <c r="H94" s="83"/>
      <c r="I94" s="2"/>
      <c r="J94" s="83"/>
      <c r="K94" s="83"/>
      <c r="L94" s="75"/>
      <c r="M94" s="83"/>
      <c r="N94" s="75"/>
      <c r="O94" s="118"/>
      <c r="P94" s="129"/>
      <c r="Q94" s="119"/>
      <c r="R94" s="59"/>
      <c r="S94" s="8"/>
    </row>
    <row r="95" spans="2:19" ht="13.5" customHeight="1" x14ac:dyDescent="0.2">
      <c r="B95" s="8"/>
      <c r="C95" s="9">
        <f t="shared" si="5"/>
        <v>66</v>
      </c>
      <c r="D95" s="88"/>
      <c r="E95" s="74"/>
      <c r="F95" s="86"/>
      <c r="G95" s="2"/>
      <c r="H95" s="83"/>
      <c r="I95" s="2"/>
      <c r="J95" s="83"/>
      <c r="K95" s="83"/>
      <c r="L95" s="75"/>
      <c r="M95" s="83"/>
      <c r="N95" s="75"/>
      <c r="O95" s="118"/>
      <c r="P95" s="129"/>
      <c r="Q95" s="119"/>
      <c r="R95" s="59"/>
      <c r="S95" s="8"/>
    </row>
    <row r="96" spans="2:19" ht="13.5" customHeight="1" x14ac:dyDescent="0.2">
      <c r="B96" s="8"/>
      <c r="C96" s="9">
        <f t="shared" ref="C96:C146" si="6">C95+1</f>
        <v>67</v>
      </c>
      <c r="D96" s="88"/>
      <c r="E96" s="74"/>
      <c r="F96" s="86"/>
      <c r="G96" s="2"/>
      <c r="H96" s="83"/>
      <c r="I96" s="2"/>
      <c r="J96" s="83"/>
      <c r="K96" s="83"/>
      <c r="L96" s="75"/>
      <c r="M96" s="83"/>
      <c r="N96" s="75"/>
      <c r="O96" s="118"/>
      <c r="P96" s="129"/>
      <c r="Q96" s="119"/>
      <c r="R96" s="59"/>
      <c r="S96" s="8"/>
    </row>
    <row r="97" spans="2:19" ht="13.5" customHeight="1" x14ac:dyDescent="0.2">
      <c r="B97" s="8"/>
      <c r="C97" s="9">
        <f t="shared" si="6"/>
        <v>68</v>
      </c>
      <c r="D97" s="88"/>
      <c r="E97" s="74"/>
      <c r="F97" s="86"/>
      <c r="G97" s="2"/>
      <c r="H97" s="83"/>
      <c r="I97" s="2"/>
      <c r="J97" s="83"/>
      <c r="K97" s="83"/>
      <c r="L97" s="75"/>
      <c r="M97" s="83"/>
      <c r="N97" s="75"/>
      <c r="O97" s="118"/>
      <c r="P97" s="129"/>
      <c r="Q97" s="119"/>
      <c r="R97" s="59"/>
      <c r="S97" s="8"/>
    </row>
    <row r="98" spans="2:19" ht="13.5" customHeight="1" x14ac:dyDescent="0.2">
      <c r="B98" s="8"/>
      <c r="C98" s="9">
        <f t="shared" si="6"/>
        <v>69</v>
      </c>
      <c r="D98" s="88"/>
      <c r="E98" s="74"/>
      <c r="F98" s="86"/>
      <c r="G98" s="2"/>
      <c r="H98" s="83"/>
      <c r="I98" s="2"/>
      <c r="J98" s="83"/>
      <c r="K98" s="83"/>
      <c r="L98" s="75"/>
      <c r="M98" s="83"/>
      <c r="N98" s="75"/>
      <c r="O98" s="118"/>
      <c r="P98" s="129"/>
      <c r="Q98" s="119"/>
      <c r="R98" s="59"/>
      <c r="S98" s="8"/>
    </row>
    <row r="99" spans="2:19" ht="13.5" customHeight="1" x14ac:dyDescent="0.2">
      <c r="B99" s="8"/>
      <c r="C99" s="9">
        <f t="shared" si="6"/>
        <v>70</v>
      </c>
      <c r="D99" s="88"/>
      <c r="E99" s="74"/>
      <c r="F99" s="86"/>
      <c r="G99" s="2"/>
      <c r="H99" s="83"/>
      <c r="I99" s="2"/>
      <c r="J99" s="83"/>
      <c r="K99" s="83"/>
      <c r="L99" s="75"/>
      <c r="M99" s="83"/>
      <c r="N99" s="75"/>
      <c r="O99" s="118"/>
      <c r="P99" s="129"/>
      <c r="Q99" s="119"/>
      <c r="R99" s="59"/>
      <c r="S99" s="8"/>
    </row>
    <row r="100" spans="2:19" ht="13.5" customHeight="1" x14ac:dyDescent="0.2">
      <c r="B100" s="8"/>
      <c r="C100" s="9">
        <f t="shared" si="6"/>
        <v>71</v>
      </c>
      <c r="D100" s="88"/>
      <c r="E100" s="74"/>
      <c r="F100" s="86"/>
      <c r="G100" s="2"/>
      <c r="H100" s="83"/>
      <c r="I100" s="2"/>
      <c r="J100" s="83"/>
      <c r="K100" s="83"/>
      <c r="L100" s="75"/>
      <c r="M100" s="83"/>
      <c r="N100" s="75"/>
      <c r="O100" s="118"/>
      <c r="P100" s="129"/>
      <c r="Q100" s="119"/>
      <c r="R100" s="59"/>
      <c r="S100" s="8"/>
    </row>
    <row r="101" spans="2:19" ht="13.5" customHeight="1" x14ac:dyDescent="0.2">
      <c r="B101" s="8"/>
      <c r="C101" s="9">
        <f t="shared" si="6"/>
        <v>72</v>
      </c>
      <c r="D101" s="88"/>
      <c r="E101" s="74"/>
      <c r="F101" s="86"/>
      <c r="G101" s="2"/>
      <c r="H101" s="83"/>
      <c r="I101" s="2"/>
      <c r="J101" s="83"/>
      <c r="K101" s="83"/>
      <c r="L101" s="75"/>
      <c r="M101" s="83"/>
      <c r="N101" s="75"/>
      <c r="O101" s="118"/>
      <c r="P101" s="129"/>
      <c r="Q101" s="119"/>
      <c r="R101" s="59"/>
      <c r="S101" s="8"/>
    </row>
    <row r="102" spans="2:19" ht="13.5" customHeight="1" x14ac:dyDescent="0.2">
      <c r="B102" s="8"/>
      <c r="C102" s="9">
        <f t="shared" si="6"/>
        <v>73</v>
      </c>
      <c r="D102" s="88"/>
      <c r="E102" s="74"/>
      <c r="F102" s="86"/>
      <c r="G102" s="2"/>
      <c r="H102" s="83"/>
      <c r="I102" s="2"/>
      <c r="J102" s="83"/>
      <c r="K102" s="83"/>
      <c r="L102" s="75"/>
      <c r="M102" s="83"/>
      <c r="N102" s="75"/>
      <c r="O102" s="118"/>
      <c r="P102" s="129"/>
      <c r="Q102" s="119"/>
      <c r="R102" s="59"/>
      <c r="S102" s="8"/>
    </row>
    <row r="103" spans="2:19" ht="13.5" customHeight="1" x14ac:dyDescent="0.2">
      <c r="B103" s="8"/>
      <c r="C103" s="9">
        <f t="shared" si="6"/>
        <v>74</v>
      </c>
      <c r="D103" s="88"/>
      <c r="E103" s="74"/>
      <c r="F103" s="86"/>
      <c r="G103" s="2"/>
      <c r="H103" s="83"/>
      <c r="I103" s="2"/>
      <c r="J103" s="83"/>
      <c r="K103" s="83"/>
      <c r="L103" s="75"/>
      <c r="M103" s="83"/>
      <c r="N103" s="75"/>
      <c r="O103" s="118"/>
      <c r="P103" s="129"/>
      <c r="Q103" s="119"/>
      <c r="R103" s="59"/>
      <c r="S103" s="8"/>
    </row>
    <row r="104" spans="2:19" ht="13.5" customHeight="1" x14ac:dyDescent="0.2">
      <c r="B104" s="8"/>
      <c r="C104" s="9">
        <f t="shared" si="6"/>
        <v>75</v>
      </c>
      <c r="D104" s="88"/>
      <c r="E104" s="74"/>
      <c r="F104" s="86"/>
      <c r="G104" s="2"/>
      <c r="H104" s="83"/>
      <c r="I104" s="2"/>
      <c r="J104" s="83"/>
      <c r="K104" s="83"/>
      <c r="L104" s="75"/>
      <c r="M104" s="83"/>
      <c r="N104" s="75"/>
      <c r="O104" s="118"/>
      <c r="P104" s="129"/>
      <c r="Q104" s="119"/>
      <c r="R104" s="59"/>
      <c r="S104" s="8"/>
    </row>
    <row r="105" spans="2:19" ht="13.5" customHeight="1" x14ac:dyDescent="0.2">
      <c r="B105" s="8"/>
      <c r="C105" s="9">
        <f t="shared" si="6"/>
        <v>76</v>
      </c>
      <c r="D105" s="88"/>
      <c r="E105" s="74"/>
      <c r="F105" s="86"/>
      <c r="G105" s="2"/>
      <c r="H105" s="83"/>
      <c r="I105" s="2"/>
      <c r="J105" s="83"/>
      <c r="K105" s="83"/>
      <c r="L105" s="75"/>
      <c r="M105" s="83"/>
      <c r="N105" s="75"/>
      <c r="O105" s="118"/>
      <c r="P105" s="129"/>
      <c r="Q105" s="119"/>
      <c r="R105" s="59"/>
      <c r="S105" s="8"/>
    </row>
    <row r="106" spans="2:19" ht="13.5" customHeight="1" x14ac:dyDescent="0.2">
      <c r="B106" s="8"/>
      <c r="C106" s="9">
        <f t="shared" si="6"/>
        <v>77</v>
      </c>
      <c r="D106" s="88"/>
      <c r="E106" s="74"/>
      <c r="F106" s="86"/>
      <c r="G106" s="2"/>
      <c r="H106" s="83"/>
      <c r="I106" s="2"/>
      <c r="J106" s="83"/>
      <c r="K106" s="83"/>
      <c r="L106" s="75"/>
      <c r="M106" s="83"/>
      <c r="N106" s="75"/>
      <c r="O106" s="118"/>
      <c r="P106" s="129"/>
      <c r="Q106" s="119"/>
      <c r="R106" s="59"/>
      <c r="S106" s="8"/>
    </row>
    <row r="107" spans="2:19" ht="13.5" customHeight="1" x14ac:dyDescent="0.2">
      <c r="B107" s="8"/>
      <c r="C107" s="9">
        <f t="shared" si="6"/>
        <v>78</v>
      </c>
      <c r="D107" s="88"/>
      <c r="E107" s="74"/>
      <c r="F107" s="86"/>
      <c r="G107" s="2"/>
      <c r="H107" s="83"/>
      <c r="I107" s="2"/>
      <c r="J107" s="83"/>
      <c r="K107" s="83"/>
      <c r="L107" s="75"/>
      <c r="M107" s="83"/>
      <c r="N107" s="75"/>
      <c r="O107" s="118"/>
      <c r="P107" s="129"/>
      <c r="Q107" s="119"/>
      <c r="R107" s="59"/>
      <c r="S107" s="8"/>
    </row>
    <row r="108" spans="2:19" ht="13.5" customHeight="1" x14ac:dyDescent="0.2">
      <c r="B108" s="8"/>
      <c r="C108" s="9">
        <f t="shared" si="6"/>
        <v>79</v>
      </c>
      <c r="D108" s="88"/>
      <c r="E108" s="74"/>
      <c r="F108" s="86"/>
      <c r="G108" s="2"/>
      <c r="H108" s="83"/>
      <c r="I108" s="2"/>
      <c r="J108" s="83"/>
      <c r="K108" s="83"/>
      <c r="L108" s="75"/>
      <c r="M108" s="83"/>
      <c r="N108" s="75"/>
      <c r="O108" s="118"/>
      <c r="P108" s="129"/>
      <c r="Q108" s="119"/>
      <c r="R108" s="59"/>
      <c r="S108" s="8"/>
    </row>
    <row r="109" spans="2:19" ht="13.5" customHeight="1" x14ac:dyDescent="0.2">
      <c r="B109" s="8"/>
      <c r="C109" s="9">
        <f t="shared" si="6"/>
        <v>80</v>
      </c>
      <c r="D109" s="88"/>
      <c r="E109" s="74"/>
      <c r="F109" s="86"/>
      <c r="G109" s="2"/>
      <c r="H109" s="83"/>
      <c r="I109" s="2"/>
      <c r="J109" s="83"/>
      <c r="K109" s="83"/>
      <c r="L109" s="75"/>
      <c r="M109" s="83"/>
      <c r="N109" s="75"/>
      <c r="O109" s="118"/>
      <c r="P109" s="129"/>
      <c r="Q109" s="119"/>
      <c r="R109" s="59"/>
      <c r="S109" s="8"/>
    </row>
    <row r="110" spans="2:19" ht="13.5" customHeight="1" x14ac:dyDescent="0.2">
      <c r="B110" s="8"/>
      <c r="C110" s="9">
        <f t="shared" si="6"/>
        <v>81</v>
      </c>
      <c r="D110" s="88"/>
      <c r="E110" s="74"/>
      <c r="F110" s="86"/>
      <c r="G110" s="2"/>
      <c r="H110" s="83"/>
      <c r="I110" s="2"/>
      <c r="J110" s="83"/>
      <c r="K110" s="83"/>
      <c r="L110" s="75"/>
      <c r="M110" s="83"/>
      <c r="N110" s="75"/>
      <c r="O110" s="118"/>
      <c r="P110" s="129"/>
      <c r="Q110" s="119"/>
      <c r="R110" s="59"/>
      <c r="S110" s="8"/>
    </row>
    <row r="111" spans="2:19" ht="13.5" customHeight="1" x14ac:dyDescent="0.2">
      <c r="B111" s="8"/>
      <c r="C111" s="9">
        <f t="shared" si="6"/>
        <v>82</v>
      </c>
      <c r="D111" s="88"/>
      <c r="E111" s="74"/>
      <c r="F111" s="86"/>
      <c r="G111" s="2"/>
      <c r="H111" s="83"/>
      <c r="I111" s="2"/>
      <c r="J111" s="83"/>
      <c r="K111" s="83"/>
      <c r="L111" s="75"/>
      <c r="M111" s="83"/>
      <c r="N111" s="75"/>
      <c r="O111" s="118"/>
      <c r="P111" s="129"/>
      <c r="Q111" s="119"/>
      <c r="R111" s="59"/>
      <c r="S111" s="8"/>
    </row>
    <row r="112" spans="2:19" ht="13.5" customHeight="1" x14ac:dyDescent="0.2">
      <c r="B112" s="8"/>
      <c r="C112" s="9">
        <f t="shared" si="6"/>
        <v>83</v>
      </c>
      <c r="D112" s="88"/>
      <c r="E112" s="74"/>
      <c r="F112" s="86"/>
      <c r="G112" s="2"/>
      <c r="H112" s="83"/>
      <c r="I112" s="2"/>
      <c r="J112" s="83"/>
      <c r="K112" s="83"/>
      <c r="L112" s="75"/>
      <c r="M112" s="83"/>
      <c r="N112" s="75"/>
      <c r="O112" s="118"/>
      <c r="P112" s="129"/>
      <c r="Q112" s="119"/>
      <c r="R112" s="59"/>
      <c r="S112" s="8"/>
    </row>
    <row r="113" spans="2:19" ht="13.5" customHeight="1" x14ac:dyDescent="0.2">
      <c r="B113" s="8"/>
      <c r="C113" s="9">
        <f t="shared" si="6"/>
        <v>84</v>
      </c>
      <c r="D113" s="88"/>
      <c r="E113" s="74"/>
      <c r="F113" s="86"/>
      <c r="G113" s="2"/>
      <c r="H113" s="83"/>
      <c r="I113" s="2"/>
      <c r="J113" s="83"/>
      <c r="K113" s="83"/>
      <c r="L113" s="75"/>
      <c r="M113" s="83"/>
      <c r="N113" s="75"/>
      <c r="O113" s="118"/>
      <c r="P113" s="129"/>
      <c r="Q113" s="119"/>
      <c r="R113" s="59"/>
      <c r="S113" s="8"/>
    </row>
    <row r="114" spans="2:19" ht="13.5" customHeight="1" x14ac:dyDescent="0.2">
      <c r="B114" s="8"/>
      <c r="C114" s="9">
        <f t="shared" si="6"/>
        <v>85</v>
      </c>
      <c r="D114" s="88"/>
      <c r="E114" s="74"/>
      <c r="F114" s="86"/>
      <c r="G114" s="2"/>
      <c r="H114" s="83"/>
      <c r="I114" s="2"/>
      <c r="J114" s="83"/>
      <c r="K114" s="83"/>
      <c r="L114" s="75"/>
      <c r="M114" s="83"/>
      <c r="N114" s="75"/>
      <c r="O114" s="118"/>
      <c r="P114" s="129"/>
      <c r="Q114" s="119"/>
      <c r="R114" s="59"/>
      <c r="S114" s="8"/>
    </row>
    <row r="115" spans="2:19" ht="13.5" customHeight="1" x14ac:dyDescent="0.2">
      <c r="B115" s="8"/>
      <c r="C115" s="9">
        <f t="shared" si="6"/>
        <v>86</v>
      </c>
      <c r="D115" s="88"/>
      <c r="E115" s="74"/>
      <c r="F115" s="86"/>
      <c r="G115" s="2"/>
      <c r="H115" s="83"/>
      <c r="I115" s="2"/>
      <c r="J115" s="83"/>
      <c r="K115" s="83"/>
      <c r="L115" s="75"/>
      <c r="M115" s="83"/>
      <c r="N115" s="75"/>
      <c r="O115" s="118"/>
      <c r="P115" s="129"/>
      <c r="Q115" s="119"/>
      <c r="R115" s="59"/>
      <c r="S115" s="8"/>
    </row>
    <row r="116" spans="2:19" ht="13.5" customHeight="1" x14ac:dyDescent="0.2">
      <c r="B116" s="8"/>
      <c r="C116" s="9">
        <f t="shared" si="6"/>
        <v>87</v>
      </c>
      <c r="D116" s="88"/>
      <c r="E116" s="74"/>
      <c r="F116" s="86"/>
      <c r="G116" s="2"/>
      <c r="H116" s="83"/>
      <c r="I116" s="2"/>
      <c r="J116" s="83"/>
      <c r="K116" s="83"/>
      <c r="L116" s="75"/>
      <c r="M116" s="83"/>
      <c r="N116" s="75"/>
      <c r="O116" s="118"/>
      <c r="P116" s="129"/>
      <c r="Q116" s="119"/>
      <c r="R116" s="59"/>
      <c r="S116" s="8"/>
    </row>
    <row r="117" spans="2:19" ht="13.5" customHeight="1" x14ac:dyDescent="0.2">
      <c r="B117" s="8"/>
      <c r="C117" s="9">
        <f t="shared" si="6"/>
        <v>88</v>
      </c>
      <c r="D117" s="88"/>
      <c r="E117" s="74"/>
      <c r="F117" s="86"/>
      <c r="G117" s="2"/>
      <c r="H117" s="83"/>
      <c r="I117" s="2"/>
      <c r="J117" s="83"/>
      <c r="K117" s="83"/>
      <c r="L117" s="75"/>
      <c r="M117" s="83"/>
      <c r="N117" s="75"/>
      <c r="O117" s="118"/>
      <c r="P117" s="129"/>
      <c r="Q117" s="119"/>
      <c r="R117" s="59"/>
      <c r="S117" s="8"/>
    </row>
    <row r="118" spans="2:19" ht="13.5" customHeight="1" x14ac:dyDescent="0.2">
      <c r="B118" s="8"/>
      <c r="C118" s="9">
        <f t="shared" si="6"/>
        <v>89</v>
      </c>
      <c r="D118" s="88"/>
      <c r="E118" s="74" t="str">
        <f>IF(D118="","",VLOOKUP(D118,'Berechnung der Zuwendung'!$C$13:$D$129,2,FALSE))</f>
        <v/>
      </c>
      <c r="F118" s="86"/>
      <c r="G118" s="2"/>
      <c r="H118" s="83"/>
      <c r="I118" s="2"/>
      <c r="J118" s="83"/>
      <c r="K118" s="83"/>
      <c r="L118" s="75">
        <f t="shared" si="1"/>
        <v>0</v>
      </c>
      <c r="M118" s="83"/>
      <c r="N118" s="75">
        <f t="shared" si="2"/>
        <v>0</v>
      </c>
      <c r="O118" s="118"/>
      <c r="P118" s="129">
        <f t="shared" si="3"/>
        <v>0</v>
      </c>
      <c r="Q118" s="119" t="str">
        <f>IF(D118="","",VLOOKUP(D118,'Berechnung der Zuwendung'!$C$13:$I$129,7,FALSE))</f>
        <v/>
      </c>
      <c r="R118" s="59">
        <f t="shared" si="4"/>
        <v>0</v>
      </c>
      <c r="S118" s="8"/>
    </row>
    <row r="119" spans="2:19" ht="13.5" customHeight="1" x14ac:dyDescent="0.2">
      <c r="B119" s="8"/>
      <c r="C119" s="9">
        <f t="shared" si="6"/>
        <v>90</v>
      </c>
      <c r="D119" s="88"/>
      <c r="E119" s="74" t="str">
        <f>IF(D119="","",VLOOKUP(D119,'Berechnung der Zuwendung'!$C$13:$D$129,2,FALSE))</f>
        <v/>
      </c>
      <c r="F119" s="86"/>
      <c r="G119" s="2"/>
      <c r="H119" s="83"/>
      <c r="I119" s="2"/>
      <c r="J119" s="83"/>
      <c r="K119" s="83"/>
      <c r="L119" s="75">
        <f t="shared" si="1"/>
        <v>0</v>
      </c>
      <c r="M119" s="83"/>
      <c r="N119" s="75">
        <f t="shared" si="2"/>
        <v>0</v>
      </c>
      <c r="O119" s="118"/>
      <c r="P119" s="129">
        <f t="shared" si="3"/>
        <v>0</v>
      </c>
      <c r="Q119" s="119" t="str">
        <f>IF(D119="","",VLOOKUP(D119,'Berechnung der Zuwendung'!$C$13:$I$129,7,FALSE))</f>
        <v/>
      </c>
      <c r="R119" s="59">
        <f t="shared" si="4"/>
        <v>0</v>
      </c>
      <c r="S119" s="8"/>
    </row>
    <row r="120" spans="2:19" ht="13.5" customHeight="1" x14ac:dyDescent="0.2">
      <c r="B120" s="8"/>
      <c r="C120" s="9">
        <f t="shared" si="6"/>
        <v>91</v>
      </c>
      <c r="D120" s="88"/>
      <c r="E120" s="74" t="str">
        <f>IF(D120="","",VLOOKUP(D120,'Berechnung der Zuwendung'!$C$13:$D$129,2,FALSE))</f>
        <v/>
      </c>
      <c r="F120" s="86"/>
      <c r="G120" s="2"/>
      <c r="H120" s="83"/>
      <c r="I120" s="2"/>
      <c r="J120" s="83"/>
      <c r="K120" s="83"/>
      <c r="L120" s="75">
        <f t="shared" si="1"/>
        <v>0</v>
      </c>
      <c r="M120" s="83"/>
      <c r="N120" s="75">
        <f t="shared" si="2"/>
        <v>0</v>
      </c>
      <c r="O120" s="118"/>
      <c r="P120" s="129">
        <f t="shared" si="3"/>
        <v>0</v>
      </c>
      <c r="Q120" s="119" t="str">
        <f>IF(D120="","",VLOOKUP(D120,'Berechnung der Zuwendung'!$C$13:$I$129,7,FALSE))</f>
        <v/>
      </c>
      <c r="R120" s="59">
        <f t="shared" si="4"/>
        <v>0</v>
      </c>
      <c r="S120" s="8"/>
    </row>
    <row r="121" spans="2:19" ht="13.5" customHeight="1" x14ac:dyDescent="0.2">
      <c r="B121" s="8"/>
      <c r="C121" s="9">
        <f t="shared" si="6"/>
        <v>92</v>
      </c>
      <c r="D121" s="88"/>
      <c r="E121" s="74" t="str">
        <f>IF(D121="","",VLOOKUP(D121,'Berechnung der Zuwendung'!$C$13:$D$129,2,FALSE))</f>
        <v/>
      </c>
      <c r="F121" s="86"/>
      <c r="G121" s="2"/>
      <c r="H121" s="83"/>
      <c r="I121" s="2"/>
      <c r="J121" s="83"/>
      <c r="K121" s="83"/>
      <c r="L121" s="75">
        <f t="shared" ref="L121:L140" si="7">IF(AND(J121&gt;0,K121&gt;=50),J121*K121*0.2,)</f>
        <v>0</v>
      </c>
      <c r="M121" s="83"/>
      <c r="N121" s="75">
        <f t="shared" ref="N121:N140" si="8">IF(M121&gt;0,M121*20,)</f>
        <v>0</v>
      </c>
      <c r="O121" s="118"/>
      <c r="P121" s="129">
        <f t="shared" si="3"/>
        <v>0</v>
      </c>
      <c r="Q121" s="119" t="str">
        <f>IF(D121="","",VLOOKUP(D121,'Berechnung der Zuwendung'!$C$13:$I$129,7,FALSE))</f>
        <v/>
      </c>
      <c r="R121" s="59">
        <f t="shared" ref="R121:R140" si="9">IF(AND(P121&gt;0,Q121&gt;0),ROUND(P121*Q121,2),)</f>
        <v>0</v>
      </c>
      <c r="S121" s="8"/>
    </row>
    <row r="122" spans="2:19" ht="13.5" customHeight="1" x14ac:dyDescent="0.2">
      <c r="B122" s="8"/>
      <c r="C122" s="9">
        <f t="shared" si="6"/>
        <v>93</v>
      </c>
      <c r="D122" s="88"/>
      <c r="E122" s="74" t="str">
        <f>IF(D122="","",VLOOKUP(D122,'Berechnung der Zuwendung'!$C$13:$D$129,2,FALSE))</f>
        <v/>
      </c>
      <c r="F122" s="86"/>
      <c r="G122" s="2"/>
      <c r="H122" s="83"/>
      <c r="I122" s="2"/>
      <c r="J122" s="83"/>
      <c r="K122" s="83"/>
      <c r="L122" s="75">
        <f t="shared" si="7"/>
        <v>0</v>
      </c>
      <c r="M122" s="83"/>
      <c r="N122" s="75">
        <f t="shared" si="8"/>
        <v>0</v>
      </c>
      <c r="O122" s="118"/>
      <c r="P122" s="129">
        <f t="shared" si="3"/>
        <v>0</v>
      </c>
      <c r="Q122" s="119" t="str">
        <f>IF(D122="","",VLOOKUP(D122,'Berechnung der Zuwendung'!$C$13:$I$129,7,FALSE))</f>
        <v/>
      </c>
      <c r="R122" s="59">
        <f t="shared" si="9"/>
        <v>0</v>
      </c>
      <c r="S122" s="8"/>
    </row>
    <row r="123" spans="2:19" ht="13.5" customHeight="1" x14ac:dyDescent="0.2">
      <c r="B123" s="8"/>
      <c r="C123" s="9">
        <f t="shared" si="6"/>
        <v>94</v>
      </c>
      <c r="D123" s="88"/>
      <c r="E123" s="74" t="str">
        <f>IF(D123="","",VLOOKUP(D123,'Berechnung der Zuwendung'!$C$13:$D$129,2,FALSE))</f>
        <v/>
      </c>
      <c r="F123" s="86"/>
      <c r="G123" s="2"/>
      <c r="H123" s="83"/>
      <c r="I123" s="2"/>
      <c r="J123" s="83"/>
      <c r="K123" s="83"/>
      <c r="L123" s="75">
        <f t="shared" si="7"/>
        <v>0</v>
      </c>
      <c r="M123" s="83"/>
      <c r="N123" s="75">
        <f t="shared" si="8"/>
        <v>0</v>
      </c>
      <c r="O123" s="118"/>
      <c r="P123" s="129">
        <f t="shared" si="3"/>
        <v>0</v>
      </c>
      <c r="Q123" s="119" t="str">
        <f>IF(D123="","",VLOOKUP(D123,'Berechnung der Zuwendung'!$C$13:$I$129,7,FALSE))</f>
        <v/>
      </c>
      <c r="R123" s="59">
        <f t="shared" si="9"/>
        <v>0</v>
      </c>
      <c r="S123" s="8"/>
    </row>
    <row r="124" spans="2:19" ht="13.5" customHeight="1" x14ac:dyDescent="0.2">
      <c r="B124" s="8"/>
      <c r="C124" s="9">
        <f t="shared" si="6"/>
        <v>95</v>
      </c>
      <c r="D124" s="88"/>
      <c r="E124" s="74" t="str">
        <f>IF(D124="","",VLOOKUP(D124,'Berechnung der Zuwendung'!$C$13:$D$129,2,FALSE))</f>
        <v/>
      </c>
      <c r="F124" s="86"/>
      <c r="G124" s="2"/>
      <c r="H124" s="83"/>
      <c r="I124" s="2"/>
      <c r="J124" s="83"/>
      <c r="K124" s="83"/>
      <c r="L124" s="75">
        <f t="shared" si="7"/>
        <v>0</v>
      </c>
      <c r="M124" s="83"/>
      <c r="N124" s="75">
        <f t="shared" si="8"/>
        <v>0</v>
      </c>
      <c r="O124" s="118"/>
      <c r="P124" s="129">
        <f t="shared" si="3"/>
        <v>0</v>
      </c>
      <c r="Q124" s="119" t="str">
        <f>IF(D124="","",VLOOKUP(D124,'Berechnung der Zuwendung'!$C$13:$I$129,7,FALSE))</f>
        <v/>
      </c>
      <c r="R124" s="59">
        <f t="shared" si="9"/>
        <v>0</v>
      </c>
      <c r="S124" s="8"/>
    </row>
    <row r="125" spans="2:19" ht="13.5" customHeight="1" x14ac:dyDescent="0.2">
      <c r="B125" s="8"/>
      <c r="C125" s="9">
        <f t="shared" si="6"/>
        <v>96</v>
      </c>
      <c r="D125" s="88"/>
      <c r="E125" s="74" t="str">
        <f>IF(D125="","",VLOOKUP(D125,'Berechnung der Zuwendung'!$C$13:$D$129,2,FALSE))</f>
        <v/>
      </c>
      <c r="F125" s="86"/>
      <c r="G125" s="2"/>
      <c r="H125" s="83"/>
      <c r="I125" s="2"/>
      <c r="J125" s="83"/>
      <c r="K125" s="83"/>
      <c r="L125" s="75">
        <f t="shared" si="7"/>
        <v>0</v>
      </c>
      <c r="M125" s="83"/>
      <c r="N125" s="75">
        <f t="shared" si="8"/>
        <v>0</v>
      </c>
      <c r="O125" s="118"/>
      <c r="P125" s="129">
        <f t="shared" si="3"/>
        <v>0</v>
      </c>
      <c r="Q125" s="119" t="str">
        <f>IF(D125="","",VLOOKUP(D125,'Berechnung der Zuwendung'!$C$13:$I$129,7,FALSE))</f>
        <v/>
      </c>
      <c r="R125" s="59">
        <f t="shared" si="9"/>
        <v>0</v>
      </c>
      <c r="S125" s="8"/>
    </row>
    <row r="126" spans="2:19" ht="13.5" customHeight="1" x14ac:dyDescent="0.2">
      <c r="B126" s="8"/>
      <c r="C126" s="9">
        <f t="shared" si="6"/>
        <v>97</v>
      </c>
      <c r="D126" s="88"/>
      <c r="E126" s="74" t="str">
        <f>IF(D126="","",VLOOKUP(D126,'Berechnung der Zuwendung'!$C$13:$D$129,2,FALSE))</f>
        <v/>
      </c>
      <c r="F126" s="86"/>
      <c r="G126" s="2"/>
      <c r="H126" s="83"/>
      <c r="I126" s="2"/>
      <c r="J126" s="83"/>
      <c r="K126" s="83"/>
      <c r="L126" s="75">
        <f t="shared" ref="L126:L135" si="10">IF(AND(J126&gt;0,K126&gt;=50),J126*K126*0.2,)</f>
        <v>0</v>
      </c>
      <c r="M126" s="83"/>
      <c r="N126" s="75">
        <f t="shared" ref="N126:N135" si="11">IF(M126&gt;0,M126*20,)</f>
        <v>0</v>
      </c>
      <c r="O126" s="118"/>
      <c r="P126" s="129">
        <f t="shared" si="3"/>
        <v>0</v>
      </c>
      <c r="Q126" s="119" t="str">
        <f>IF(D126="","",VLOOKUP(D126,'Berechnung der Zuwendung'!$C$13:$I$129,7,FALSE))</f>
        <v/>
      </c>
      <c r="R126" s="59">
        <f t="shared" ref="R126:R135" si="12">IF(AND(P126&gt;0,Q126&gt;0),ROUND(P126*Q126,2),)</f>
        <v>0</v>
      </c>
      <c r="S126" s="8"/>
    </row>
    <row r="127" spans="2:19" ht="13.5" customHeight="1" x14ac:dyDescent="0.2">
      <c r="B127" s="8"/>
      <c r="C127" s="9">
        <f t="shared" si="6"/>
        <v>98</v>
      </c>
      <c r="D127" s="88"/>
      <c r="E127" s="74" t="str">
        <f>IF(D127="","",VLOOKUP(D127,'Berechnung der Zuwendung'!$C$13:$D$129,2,FALSE))</f>
        <v/>
      </c>
      <c r="F127" s="86"/>
      <c r="G127" s="2"/>
      <c r="H127" s="83"/>
      <c r="I127" s="2"/>
      <c r="J127" s="83"/>
      <c r="K127" s="83"/>
      <c r="L127" s="75">
        <f t="shared" si="10"/>
        <v>0</v>
      </c>
      <c r="M127" s="83"/>
      <c r="N127" s="75">
        <f t="shared" si="11"/>
        <v>0</v>
      </c>
      <c r="O127" s="118"/>
      <c r="P127" s="129">
        <f t="shared" si="3"/>
        <v>0</v>
      </c>
      <c r="Q127" s="119" t="str">
        <f>IF(D127="","",VLOOKUP(D127,'Berechnung der Zuwendung'!$C$13:$I$129,7,FALSE))</f>
        <v/>
      </c>
      <c r="R127" s="59">
        <f t="shared" si="12"/>
        <v>0</v>
      </c>
      <c r="S127" s="8"/>
    </row>
    <row r="128" spans="2:19" ht="13.5" customHeight="1" x14ac:dyDescent="0.2">
      <c r="B128" s="8"/>
      <c r="C128" s="9">
        <f t="shared" si="6"/>
        <v>99</v>
      </c>
      <c r="D128" s="88"/>
      <c r="E128" s="74" t="str">
        <f>IF(D128="","",VLOOKUP(D128,'Berechnung der Zuwendung'!$C$13:$D$129,2,FALSE))</f>
        <v/>
      </c>
      <c r="F128" s="86"/>
      <c r="G128" s="2"/>
      <c r="H128" s="83"/>
      <c r="I128" s="2"/>
      <c r="J128" s="83"/>
      <c r="K128" s="83"/>
      <c r="L128" s="75">
        <f t="shared" si="10"/>
        <v>0</v>
      </c>
      <c r="M128" s="83"/>
      <c r="N128" s="75">
        <f t="shared" si="11"/>
        <v>0</v>
      </c>
      <c r="O128" s="118"/>
      <c r="P128" s="129">
        <f t="shared" si="3"/>
        <v>0</v>
      </c>
      <c r="Q128" s="119" t="str">
        <f>IF(D128="","",VLOOKUP(D128,'Berechnung der Zuwendung'!$C$13:$I$129,7,FALSE))</f>
        <v/>
      </c>
      <c r="R128" s="59">
        <f t="shared" si="12"/>
        <v>0</v>
      </c>
      <c r="S128" s="8"/>
    </row>
    <row r="129" spans="2:19" ht="13.5" customHeight="1" x14ac:dyDescent="0.2">
      <c r="B129" s="8"/>
      <c r="C129" s="9">
        <f t="shared" si="6"/>
        <v>100</v>
      </c>
      <c r="D129" s="88"/>
      <c r="E129" s="74" t="str">
        <f>IF(D129="","",VLOOKUP(D129,'Berechnung der Zuwendung'!$C$13:$D$129,2,FALSE))</f>
        <v/>
      </c>
      <c r="F129" s="86"/>
      <c r="G129" s="2"/>
      <c r="H129" s="83"/>
      <c r="I129" s="2"/>
      <c r="J129" s="83"/>
      <c r="K129" s="83"/>
      <c r="L129" s="75">
        <f t="shared" si="10"/>
        <v>0</v>
      </c>
      <c r="M129" s="83"/>
      <c r="N129" s="75">
        <f t="shared" si="11"/>
        <v>0</v>
      </c>
      <c r="O129" s="118"/>
      <c r="P129" s="129">
        <f t="shared" si="3"/>
        <v>0</v>
      </c>
      <c r="Q129" s="119" t="str">
        <f>IF(D129="","",VLOOKUP(D129,'Berechnung der Zuwendung'!$C$13:$I$129,7,FALSE))</f>
        <v/>
      </c>
      <c r="R129" s="59">
        <f t="shared" si="12"/>
        <v>0</v>
      </c>
      <c r="S129" s="8"/>
    </row>
    <row r="130" spans="2:19" ht="13.5" customHeight="1" x14ac:dyDescent="0.2">
      <c r="B130" s="8"/>
      <c r="C130" s="9">
        <f t="shared" si="6"/>
        <v>101</v>
      </c>
      <c r="D130" s="88"/>
      <c r="E130" s="74" t="str">
        <f>IF(D130="","",VLOOKUP(D130,'Berechnung der Zuwendung'!$C$13:$D$129,2,FALSE))</f>
        <v/>
      </c>
      <c r="F130" s="86"/>
      <c r="G130" s="2"/>
      <c r="H130" s="83"/>
      <c r="I130" s="2"/>
      <c r="J130" s="83"/>
      <c r="K130" s="83"/>
      <c r="L130" s="75">
        <f t="shared" si="10"/>
        <v>0</v>
      </c>
      <c r="M130" s="83"/>
      <c r="N130" s="75">
        <f t="shared" si="11"/>
        <v>0</v>
      </c>
      <c r="O130" s="118"/>
      <c r="P130" s="129">
        <f t="shared" si="3"/>
        <v>0</v>
      </c>
      <c r="Q130" s="119" t="str">
        <f>IF(D130="","",VLOOKUP(D130,'Berechnung der Zuwendung'!$C$13:$I$129,7,FALSE))</f>
        <v/>
      </c>
      <c r="R130" s="59">
        <f t="shared" si="12"/>
        <v>0</v>
      </c>
      <c r="S130" s="8"/>
    </row>
    <row r="131" spans="2:19" ht="13.5" customHeight="1" x14ac:dyDescent="0.2">
      <c r="B131" s="8"/>
      <c r="C131" s="9">
        <f t="shared" si="6"/>
        <v>102</v>
      </c>
      <c r="D131" s="88"/>
      <c r="E131" s="74" t="str">
        <f>IF(D131="","",VLOOKUP(D131,'Berechnung der Zuwendung'!$C$13:$D$129,2,FALSE))</f>
        <v/>
      </c>
      <c r="F131" s="86"/>
      <c r="G131" s="2"/>
      <c r="H131" s="83"/>
      <c r="I131" s="2"/>
      <c r="J131" s="83"/>
      <c r="K131" s="83"/>
      <c r="L131" s="75">
        <f t="shared" si="10"/>
        <v>0</v>
      </c>
      <c r="M131" s="83"/>
      <c r="N131" s="75">
        <f t="shared" si="11"/>
        <v>0</v>
      </c>
      <c r="O131" s="118"/>
      <c r="P131" s="129">
        <f t="shared" si="3"/>
        <v>0</v>
      </c>
      <c r="Q131" s="119" t="str">
        <f>IF(D131="","",VLOOKUP(D131,'Berechnung der Zuwendung'!$C$13:$I$129,7,FALSE))</f>
        <v/>
      </c>
      <c r="R131" s="59">
        <f t="shared" si="12"/>
        <v>0</v>
      </c>
      <c r="S131" s="8"/>
    </row>
    <row r="132" spans="2:19" ht="13.5" customHeight="1" x14ac:dyDescent="0.2">
      <c r="B132" s="8"/>
      <c r="C132" s="9">
        <f t="shared" si="6"/>
        <v>103</v>
      </c>
      <c r="D132" s="88"/>
      <c r="E132" s="74" t="str">
        <f>IF(D132="","",VLOOKUP(D132,'Berechnung der Zuwendung'!$C$13:$D$129,2,FALSE))</f>
        <v/>
      </c>
      <c r="F132" s="86"/>
      <c r="G132" s="2"/>
      <c r="H132" s="83"/>
      <c r="I132" s="2"/>
      <c r="J132" s="83"/>
      <c r="K132" s="83"/>
      <c r="L132" s="75">
        <f t="shared" si="10"/>
        <v>0</v>
      </c>
      <c r="M132" s="83"/>
      <c r="N132" s="75">
        <f t="shared" si="11"/>
        <v>0</v>
      </c>
      <c r="O132" s="118"/>
      <c r="P132" s="129">
        <f t="shared" si="3"/>
        <v>0</v>
      </c>
      <c r="Q132" s="119" t="str">
        <f>IF(D132="","",VLOOKUP(D132,'Berechnung der Zuwendung'!$C$13:$I$129,7,FALSE))</f>
        <v/>
      </c>
      <c r="R132" s="59">
        <f t="shared" si="12"/>
        <v>0</v>
      </c>
      <c r="S132" s="8"/>
    </row>
    <row r="133" spans="2:19" ht="13.5" customHeight="1" x14ac:dyDescent="0.2">
      <c r="B133" s="8"/>
      <c r="C133" s="9">
        <f t="shared" si="6"/>
        <v>104</v>
      </c>
      <c r="D133" s="88"/>
      <c r="E133" s="74" t="str">
        <f>IF(D133="","",VLOOKUP(D133,'Berechnung der Zuwendung'!$C$13:$D$129,2,FALSE))</f>
        <v/>
      </c>
      <c r="F133" s="86"/>
      <c r="G133" s="2"/>
      <c r="H133" s="83"/>
      <c r="I133" s="2"/>
      <c r="J133" s="83"/>
      <c r="K133" s="83"/>
      <c r="L133" s="75">
        <f t="shared" si="10"/>
        <v>0</v>
      </c>
      <c r="M133" s="83"/>
      <c r="N133" s="75">
        <f t="shared" si="11"/>
        <v>0</v>
      </c>
      <c r="O133" s="118"/>
      <c r="P133" s="129">
        <f t="shared" si="3"/>
        <v>0</v>
      </c>
      <c r="Q133" s="119" t="str">
        <f>IF(D133="","",VLOOKUP(D133,'Berechnung der Zuwendung'!$C$13:$I$129,7,FALSE))</f>
        <v/>
      </c>
      <c r="R133" s="59">
        <f t="shared" si="12"/>
        <v>0</v>
      </c>
      <c r="S133" s="8"/>
    </row>
    <row r="134" spans="2:19" ht="13.5" customHeight="1" x14ac:dyDescent="0.2">
      <c r="B134" s="8"/>
      <c r="C134" s="9">
        <f t="shared" si="6"/>
        <v>105</v>
      </c>
      <c r="D134" s="88"/>
      <c r="E134" s="74" t="str">
        <f>IF(D134="","",VLOOKUP(D134,'Berechnung der Zuwendung'!$C$13:$D$129,2,FALSE))</f>
        <v/>
      </c>
      <c r="F134" s="86"/>
      <c r="G134" s="2"/>
      <c r="H134" s="83"/>
      <c r="I134" s="2"/>
      <c r="J134" s="83"/>
      <c r="K134" s="83"/>
      <c r="L134" s="75">
        <f t="shared" si="10"/>
        <v>0</v>
      </c>
      <c r="M134" s="83"/>
      <c r="N134" s="75">
        <f t="shared" si="11"/>
        <v>0</v>
      </c>
      <c r="O134" s="118"/>
      <c r="P134" s="129">
        <f t="shared" si="3"/>
        <v>0</v>
      </c>
      <c r="Q134" s="119" t="str">
        <f>IF(D134="","",VLOOKUP(D134,'Berechnung der Zuwendung'!$C$13:$I$129,7,FALSE))</f>
        <v/>
      </c>
      <c r="R134" s="59">
        <f t="shared" si="12"/>
        <v>0</v>
      </c>
      <c r="S134" s="8"/>
    </row>
    <row r="135" spans="2:19" ht="13.5" customHeight="1" x14ac:dyDescent="0.2">
      <c r="B135" s="8"/>
      <c r="C135" s="9">
        <f t="shared" si="6"/>
        <v>106</v>
      </c>
      <c r="D135" s="88"/>
      <c r="E135" s="74" t="str">
        <f>IF(D135="","",VLOOKUP(D135,'Berechnung der Zuwendung'!$C$13:$D$129,2,FALSE))</f>
        <v/>
      </c>
      <c r="F135" s="86"/>
      <c r="G135" s="2"/>
      <c r="H135" s="83"/>
      <c r="I135" s="2"/>
      <c r="J135" s="83"/>
      <c r="K135" s="83"/>
      <c r="L135" s="75">
        <f t="shared" si="10"/>
        <v>0</v>
      </c>
      <c r="M135" s="83"/>
      <c r="N135" s="75">
        <f t="shared" si="11"/>
        <v>0</v>
      </c>
      <c r="O135" s="118"/>
      <c r="P135" s="129">
        <f t="shared" si="3"/>
        <v>0</v>
      </c>
      <c r="Q135" s="119" t="str">
        <f>IF(D135="","",VLOOKUP(D135,'Berechnung der Zuwendung'!$C$13:$I$129,7,FALSE))</f>
        <v/>
      </c>
      <c r="R135" s="59">
        <f t="shared" si="12"/>
        <v>0</v>
      </c>
      <c r="S135" s="8"/>
    </row>
    <row r="136" spans="2:19" ht="13.5" customHeight="1" x14ac:dyDescent="0.2">
      <c r="B136" s="8"/>
      <c r="C136" s="9">
        <f t="shared" si="6"/>
        <v>107</v>
      </c>
      <c r="D136" s="88"/>
      <c r="E136" s="74" t="str">
        <f>IF(D136="","",VLOOKUP(D136,'Berechnung der Zuwendung'!$C$13:$D$129,2,FALSE))</f>
        <v/>
      </c>
      <c r="F136" s="86"/>
      <c r="G136" s="2"/>
      <c r="H136" s="83"/>
      <c r="I136" s="2"/>
      <c r="J136" s="83"/>
      <c r="K136" s="83"/>
      <c r="L136" s="75">
        <f t="shared" si="7"/>
        <v>0</v>
      </c>
      <c r="M136" s="83"/>
      <c r="N136" s="75">
        <f t="shared" si="8"/>
        <v>0</v>
      </c>
      <c r="O136" s="118"/>
      <c r="P136" s="129">
        <f t="shared" si="3"/>
        <v>0</v>
      </c>
      <c r="Q136" s="119" t="str">
        <f>IF(D136="","",VLOOKUP(D136,'Berechnung der Zuwendung'!$C$13:$I$129,7,FALSE))</f>
        <v/>
      </c>
      <c r="R136" s="59">
        <f t="shared" si="9"/>
        <v>0</v>
      </c>
      <c r="S136" s="8"/>
    </row>
    <row r="137" spans="2:19" ht="13.5" customHeight="1" x14ac:dyDescent="0.2">
      <c r="B137" s="8"/>
      <c r="C137" s="9">
        <f t="shared" si="6"/>
        <v>108</v>
      </c>
      <c r="D137" s="88"/>
      <c r="E137" s="74" t="str">
        <f>IF(D137="","",VLOOKUP(D137,'Berechnung der Zuwendung'!$C$13:$D$129,2,FALSE))</f>
        <v/>
      </c>
      <c r="F137" s="86"/>
      <c r="G137" s="2"/>
      <c r="H137" s="83"/>
      <c r="I137" s="2"/>
      <c r="J137" s="83"/>
      <c r="K137" s="83"/>
      <c r="L137" s="75">
        <f t="shared" si="7"/>
        <v>0</v>
      </c>
      <c r="M137" s="83"/>
      <c r="N137" s="75">
        <f t="shared" si="8"/>
        <v>0</v>
      </c>
      <c r="O137" s="118"/>
      <c r="P137" s="129">
        <f t="shared" si="3"/>
        <v>0</v>
      </c>
      <c r="Q137" s="119" t="str">
        <f>IF(D137="","",VLOOKUP(D137,'Berechnung der Zuwendung'!$C$13:$I$129,7,FALSE))</f>
        <v/>
      </c>
      <c r="R137" s="59">
        <f t="shared" si="9"/>
        <v>0</v>
      </c>
      <c r="S137" s="8"/>
    </row>
    <row r="138" spans="2:19" ht="13.5" customHeight="1" x14ac:dyDescent="0.2">
      <c r="B138" s="8"/>
      <c r="C138" s="9">
        <f t="shared" si="6"/>
        <v>109</v>
      </c>
      <c r="D138" s="88"/>
      <c r="E138" s="74" t="str">
        <f>IF(D138="","",VLOOKUP(D138,'Berechnung der Zuwendung'!$C$13:$D$129,2,FALSE))</f>
        <v/>
      </c>
      <c r="F138" s="86"/>
      <c r="G138" s="2"/>
      <c r="H138" s="83"/>
      <c r="I138" s="2"/>
      <c r="J138" s="83"/>
      <c r="K138" s="83"/>
      <c r="L138" s="75">
        <f t="shared" si="7"/>
        <v>0</v>
      </c>
      <c r="M138" s="83"/>
      <c r="N138" s="75">
        <f t="shared" si="8"/>
        <v>0</v>
      </c>
      <c r="O138" s="118"/>
      <c r="P138" s="129">
        <f t="shared" si="3"/>
        <v>0</v>
      </c>
      <c r="Q138" s="119" t="str">
        <f>IF(D138="","",VLOOKUP(D138,'Berechnung der Zuwendung'!$C$13:$I$129,7,FALSE))</f>
        <v/>
      </c>
      <c r="R138" s="59">
        <f t="shared" si="9"/>
        <v>0</v>
      </c>
      <c r="S138" s="8"/>
    </row>
    <row r="139" spans="2:19" ht="13.5" customHeight="1" x14ac:dyDescent="0.2">
      <c r="B139" s="8"/>
      <c r="C139" s="9">
        <f t="shared" si="6"/>
        <v>110</v>
      </c>
      <c r="D139" s="88"/>
      <c r="E139" s="74" t="str">
        <f>IF(D139="","",VLOOKUP(D139,'Berechnung der Zuwendung'!$C$13:$D$129,2,FALSE))</f>
        <v/>
      </c>
      <c r="F139" s="86"/>
      <c r="G139" s="2"/>
      <c r="H139" s="83"/>
      <c r="I139" s="2"/>
      <c r="J139" s="83"/>
      <c r="K139" s="83"/>
      <c r="L139" s="75">
        <f t="shared" si="7"/>
        <v>0</v>
      </c>
      <c r="M139" s="83"/>
      <c r="N139" s="75">
        <f t="shared" si="8"/>
        <v>0</v>
      </c>
      <c r="O139" s="118"/>
      <c r="P139" s="129">
        <f t="shared" si="3"/>
        <v>0</v>
      </c>
      <c r="Q139" s="119" t="str">
        <f>IF(D139="","",VLOOKUP(D139,'Berechnung der Zuwendung'!$C$13:$I$129,7,FALSE))</f>
        <v/>
      </c>
      <c r="R139" s="59">
        <f t="shared" si="9"/>
        <v>0</v>
      </c>
      <c r="S139" s="8"/>
    </row>
    <row r="140" spans="2:19" ht="13.5" customHeight="1" x14ac:dyDescent="0.2">
      <c r="B140" s="8"/>
      <c r="C140" s="9">
        <f t="shared" si="6"/>
        <v>111</v>
      </c>
      <c r="D140" s="88"/>
      <c r="E140" s="74" t="str">
        <f>IF(D140="","",VLOOKUP(D140,'Berechnung der Zuwendung'!$C$13:$D$129,2,FALSE))</f>
        <v/>
      </c>
      <c r="F140" s="86"/>
      <c r="G140" s="2"/>
      <c r="H140" s="83"/>
      <c r="I140" s="2"/>
      <c r="J140" s="83"/>
      <c r="K140" s="83"/>
      <c r="L140" s="75">
        <f t="shared" si="7"/>
        <v>0</v>
      </c>
      <c r="M140" s="83"/>
      <c r="N140" s="75">
        <f t="shared" si="8"/>
        <v>0</v>
      </c>
      <c r="O140" s="118"/>
      <c r="P140" s="129">
        <f t="shared" si="3"/>
        <v>0</v>
      </c>
      <c r="Q140" s="119" t="str">
        <f>IF(D140="","",VLOOKUP(D140,'Berechnung der Zuwendung'!$C$13:$I$129,7,FALSE))</f>
        <v/>
      </c>
      <c r="R140" s="59">
        <f t="shared" si="9"/>
        <v>0</v>
      </c>
      <c r="S140" s="8"/>
    </row>
    <row r="141" spans="2:19" ht="13.5" customHeight="1" x14ac:dyDescent="0.2">
      <c r="B141" s="8"/>
      <c r="C141" s="9">
        <f t="shared" si="6"/>
        <v>112</v>
      </c>
      <c r="D141" s="88"/>
      <c r="E141" s="74" t="str">
        <f>IF(D141="","",VLOOKUP(D141,'Berechnung der Zuwendung'!$C$13:$D$129,2,FALSE))</f>
        <v/>
      </c>
      <c r="F141" s="86"/>
      <c r="G141" s="2"/>
      <c r="H141" s="83"/>
      <c r="I141" s="2"/>
      <c r="J141" s="83"/>
      <c r="K141" s="83"/>
      <c r="L141" s="75">
        <f t="shared" si="1"/>
        <v>0</v>
      </c>
      <c r="M141" s="83"/>
      <c r="N141" s="75">
        <f t="shared" si="2"/>
        <v>0</v>
      </c>
      <c r="O141" s="118"/>
      <c r="P141" s="129">
        <f t="shared" si="3"/>
        <v>0</v>
      </c>
      <c r="Q141" s="119" t="str">
        <f>IF(D141="","",VLOOKUP(D141,'Berechnung der Zuwendung'!$C$13:$I$129,7,FALSE))</f>
        <v/>
      </c>
      <c r="R141" s="59">
        <f t="shared" si="4"/>
        <v>0</v>
      </c>
      <c r="S141" s="8"/>
    </row>
    <row r="142" spans="2:19" ht="13.5" customHeight="1" x14ac:dyDescent="0.2">
      <c r="B142" s="8"/>
      <c r="C142" s="9">
        <f t="shared" si="6"/>
        <v>113</v>
      </c>
      <c r="D142" s="88"/>
      <c r="E142" s="74" t="str">
        <f>IF(D142="","",VLOOKUP(D142,'Berechnung der Zuwendung'!$C$13:$D$129,2,FALSE))</f>
        <v/>
      </c>
      <c r="F142" s="86"/>
      <c r="G142" s="2"/>
      <c r="H142" s="83"/>
      <c r="I142" s="2"/>
      <c r="J142" s="83"/>
      <c r="K142" s="83"/>
      <c r="L142" s="75">
        <f t="shared" si="1"/>
        <v>0</v>
      </c>
      <c r="M142" s="83"/>
      <c r="N142" s="75">
        <f t="shared" si="2"/>
        <v>0</v>
      </c>
      <c r="O142" s="118"/>
      <c r="P142" s="129">
        <f t="shared" si="3"/>
        <v>0</v>
      </c>
      <c r="Q142" s="119" t="str">
        <f>IF(D142="","",VLOOKUP(D142,'Berechnung der Zuwendung'!$C$13:$I$129,7,FALSE))</f>
        <v/>
      </c>
      <c r="R142" s="59">
        <f t="shared" si="4"/>
        <v>0</v>
      </c>
      <c r="S142" s="8"/>
    </row>
    <row r="143" spans="2:19" ht="13.5" customHeight="1" x14ac:dyDescent="0.2">
      <c r="B143" s="8"/>
      <c r="C143" s="9">
        <f t="shared" si="6"/>
        <v>114</v>
      </c>
      <c r="D143" s="88"/>
      <c r="E143" s="74" t="str">
        <f>IF(D143="","",VLOOKUP(D143,'Berechnung der Zuwendung'!$C$13:$D$129,2,FALSE))</f>
        <v/>
      </c>
      <c r="F143" s="86"/>
      <c r="G143" s="2"/>
      <c r="H143" s="83"/>
      <c r="I143" s="2"/>
      <c r="J143" s="83"/>
      <c r="K143" s="83"/>
      <c r="L143" s="75">
        <f t="shared" si="1"/>
        <v>0</v>
      </c>
      <c r="M143" s="83"/>
      <c r="N143" s="75">
        <f t="shared" si="2"/>
        <v>0</v>
      </c>
      <c r="O143" s="118"/>
      <c r="P143" s="129">
        <f t="shared" si="3"/>
        <v>0</v>
      </c>
      <c r="Q143" s="119" t="str">
        <f>IF(D143="","",VLOOKUP(D143,'Berechnung der Zuwendung'!$C$13:$I$129,7,FALSE))</f>
        <v/>
      </c>
      <c r="R143" s="59">
        <f t="shared" si="4"/>
        <v>0</v>
      </c>
      <c r="S143" s="8"/>
    </row>
    <row r="144" spans="2:19" ht="13.5" customHeight="1" x14ac:dyDescent="0.2">
      <c r="B144" s="8"/>
      <c r="C144" s="9">
        <f t="shared" si="6"/>
        <v>115</v>
      </c>
      <c r="D144" s="88"/>
      <c r="E144" s="74" t="str">
        <f>IF(D144="","",VLOOKUP(D144,'Berechnung der Zuwendung'!$C$13:$D$129,2,FALSE))</f>
        <v/>
      </c>
      <c r="F144" s="86"/>
      <c r="G144" s="2"/>
      <c r="H144" s="83"/>
      <c r="I144" s="2"/>
      <c r="J144" s="83"/>
      <c r="K144" s="83"/>
      <c r="L144" s="75">
        <f t="shared" si="1"/>
        <v>0</v>
      </c>
      <c r="M144" s="83"/>
      <c r="N144" s="75">
        <f t="shared" si="2"/>
        <v>0</v>
      </c>
      <c r="O144" s="118"/>
      <c r="P144" s="129">
        <f t="shared" si="3"/>
        <v>0</v>
      </c>
      <c r="Q144" s="119" t="str">
        <f>IF(D144="","",VLOOKUP(D144,'Berechnung der Zuwendung'!$C$13:$I$129,7,FALSE))</f>
        <v/>
      </c>
      <c r="R144" s="59">
        <f t="shared" si="4"/>
        <v>0</v>
      </c>
      <c r="S144" s="8"/>
    </row>
    <row r="145" spans="2:19" ht="13.5" customHeight="1" x14ac:dyDescent="0.2">
      <c r="B145" s="8"/>
      <c r="C145" s="9">
        <f t="shared" si="6"/>
        <v>116</v>
      </c>
      <c r="D145" s="88"/>
      <c r="E145" s="74" t="str">
        <f>IF(D145="","",VLOOKUP(D145,'Berechnung der Zuwendung'!$C$13:$D$129,2,FALSE))</f>
        <v/>
      </c>
      <c r="F145" s="86"/>
      <c r="G145" s="2"/>
      <c r="H145" s="83"/>
      <c r="I145" s="2"/>
      <c r="J145" s="83"/>
      <c r="K145" s="83"/>
      <c r="L145" s="75">
        <f t="shared" si="1"/>
        <v>0</v>
      </c>
      <c r="M145" s="83"/>
      <c r="N145" s="75">
        <f t="shared" si="2"/>
        <v>0</v>
      </c>
      <c r="O145" s="118"/>
      <c r="P145" s="129">
        <f t="shared" si="3"/>
        <v>0</v>
      </c>
      <c r="Q145" s="119" t="str">
        <f>IF(D145="","",VLOOKUP(D145,'Berechnung der Zuwendung'!$C$13:$I$129,7,FALSE))</f>
        <v/>
      </c>
      <c r="R145" s="59">
        <f t="shared" si="4"/>
        <v>0</v>
      </c>
      <c r="S145" s="8"/>
    </row>
    <row r="146" spans="2:19" ht="13.5" customHeight="1" thickBot="1" x14ac:dyDescent="0.25">
      <c r="B146" s="8"/>
      <c r="C146" s="9">
        <f t="shared" si="6"/>
        <v>117</v>
      </c>
      <c r="D146" s="88"/>
      <c r="E146" s="78" t="str">
        <f>IF(D146="","",VLOOKUP(D146,'Berechnung der Zuwendung'!$C$13:$D$129,2,FALSE))</f>
        <v/>
      </c>
      <c r="F146" s="86"/>
      <c r="G146" s="76"/>
      <c r="H146" s="84"/>
      <c r="I146" s="76"/>
      <c r="J146" s="84"/>
      <c r="K146" s="84"/>
      <c r="L146" s="77">
        <f t="shared" si="1"/>
        <v>0</v>
      </c>
      <c r="M146" s="84"/>
      <c r="N146" s="77">
        <f t="shared" si="2"/>
        <v>0</v>
      </c>
      <c r="O146" s="126"/>
      <c r="P146" s="130">
        <f t="shared" si="3"/>
        <v>0</v>
      </c>
      <c r="Q146" s="127" t="str">
        <f>IF(D146="","",VLOOKUP(D146,'Berechnung der Zuwendung'!$C$13:$I$129,7,FALSE))</f>
        <v/>
      </c>
      <c r="R146" s="64">
        <f t="shared" si="4"/>
        <v>0</v>
      </c>
      <c r="S146" s="8"/>
    </row>
    <row r="147" spans="2:19" ht="13.5" customHeight="1" thickBot="1" x14ac:dyDescent="0.25">
      <c r="B147" s="8"/>
      <c r="C147" s="8"/>
      <c r="D147" s="51"/>
      <c r="E147" s="79"/>
      <c r="F147" s="79"/>
      <c r="G147" s="94">
        <f>SUM(G30:G146)</f>
        <v>0</v>
      </c>
      <c r="H147" s="117"/>
      <c r="I147" s="94">
        <f>SUM(I30:I146)</f>
        <v>0</v>
      </c>
      <c r="J147" s="80">
        <f>SUMIF($D$30:$D$146,"*",J30:J146)</f>
        <v>0</v>
      </c>
      <c r="K147" s="80">
        <f>SUMIF($D$30:$D$146,"*",K30:K146)</f>
        <v>0</v>
      </c>
      <c r="L147" s="94">
        <f>SUM(L30:L146)</f>
        <v>0</v>
      </c>
      <c r="M147" s="80">
        <f>SUMIF($D$30:$D$146,"*",M30:M146)</f>
        <v>0</v>
      </c>
      <c r="N147" s="94">
        <f>SUM(N30:N146)</f>
        <v>0</v>
      </c>
      <c r="O147" s="94">
        <f>SUM(O30:O146)</f>
        <v>0</v>
      </c>
      <c r="P147" s="95">
        <f>SUM(P30:P146)</f>
        <v>0</v>
      </c>
      <c r="Q147" s="81"/>
      <c r="R147" s="96">
        <f>SUM(R30:R146)</f>
        <v>0</v>
      </c>
      <c r="S147" s="8"/>
    </row>
    <row r="148" spans="2:19" ht="13.5" customHeight="1" x14ac:dyDescent="0.2">
      <c r="B148" s="8"/>
      <c r="C148" s="8"/>
      <c r="D148" s="5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172"/>
      <c r="Q148" s="172"/>
      <c r="R148" s="172"/>
      <c r="S148" s="8"/>
    </row>
    <row r="149" spans="2:19" ht="13.5" customHeight="1" x14ac:dyDescent="0.2"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</row>
    <row r="150" spans="2:19" ht="13.5" customHeight="1" x14ac:dyDescent="0.2"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</row>
  </sheetData>
  <sheetProtection algorithmName="SHA-512" hashValue="jTDua4spTMMXqjOPBE8mMqxHjsms6lb3VL14l9sS9FGO4plTR76VBZXVwXQhV3IUMLPHUA8vkGfI0Q4NXLBGrg==" saltValue="Gj6BJbmsNsCxsIFtUn7fkg==" spinCount="100000" sheet="1" objects="1" scenarios="1" selectLockedCells="1"/>
  <mergeCells count="55">
    <mergeCell ref="E17:L17"/>
    <mergeCell ref="M17:P17"/>
    <mergeCell ref="E18:L18"/>
    <mergeCell ref="M18:P18"/>
    <mergeCell ref="E19:L19"/>
    <mergeCell ref="M19:P19"/>
    <mergeCell ref="E14:L14"/>
    <mergeCell ref="M14:P14"/>
    <mergeCell ref="E15:L15"/>
    <mergeCell ref="M15:P15"/>
    <mergeCell ref="E16:L16"/>
    <mergeCell ref="M16:P16"/>
    <mergeCell ref="E11:L11"/>
    <mergeCell ref="M11:P11"/>
    <mergeCell ref="E12:L12"/>
    <mergeCell ref="M12:P12"/>
    <mergeCell ref="E13:L13"/>
    <mergeCell ref="M13:P13"/>
    <mergeCell ref="M8:P8"/>
    <mergeCell ref="E9:L9"/>
    <mergeCell ref="M9:P9"/>
    <mergeCell ref="E10:L10"/>
    <mergeCell ref="M10:P10"/>
    <mergeCell ref="E25:L25"/>
    <mergeCell ref="E26:L26"/>
    <mergeCell ref="E6:L6"/>
    <mergeCell ref="M7:P7"/>
    <mergeCell ref="M24:P24"/>
    <mergeCell ref="M25:P25"/>
    <mergeCell ref="M26:P26"/>
    <mergeCell ref="E7:L7"/>
    <mergeCell ref="M23:P23"/>
    <mergeCell ref="E20:L20"/>
    <mergeCell ref="M20:P20"/>
    <mergeCell ref="E21:L21"/>
    <mergeCell ref="M21:P21"/>
    <mergeCell ref="E22:L22"/>
    <mergeCell ref="M22:P22"/>
    <mergeCell ref="E8:L8"/>
    <mergeCell ref="H28:I28"/>
    <mergeCell ref="A48:A79"/>
    <mergeCell ref="A18:A47"/>
    <mergeCell ref="F2:N2"/>
    <mergeCell ref="P148:R148"/>
    <mergeCell ref="F28:G28"/>
    <mergeCell ref="J28:L28"/>
    <mergeCell ref="M28:N28"/>
    <mergeCell ref="O28:O29"/>
    <mergeCell ref="P28:P29"/>
    <mergeCell ref="Q28:Q29"/>
    <mergeCell ref="R28:R29"/>
    <mergeCell ref="D28:E28"/>
    <mergeCell ref="M6:P6"/>
    <mergeCell ref="E23:L23"/>
    <mergeCell ref="E24:L24"/>
  </mergeCells>
  <dataValidations count="6">
    <dataValidation type="whole" operator="greaterThanOrEqual" allowBlank="1" showInputMessage="1" showErrorMessage="1" error="Bitte eine Ganzzahl eingeben." sqref="J30:J146">
      <formula1>0</formula1>
    </dataValidation>
    <dataValidation type="whole" operator="greaterThanOrEqual" allowBlank="1" showInputMessage="1" showErrorMessage="1" sqref="M30:M146">
      <formula1>0</formula1>
    </dataValidation>
    <dataValidation type="date" operator="greaterThanOrEqual" allowBlank="1" showInputMessage="1" showErrorMessage="1" error="Das Datenformat stimmt nicht oder das Enddatum liegt vor dem Beginndatum!" sqref="R7:R26">
      <formula1>Q7</formula1>
    </dataValidation>
    <dataValidation type="date" operator="greaterThanOrEqual" allowBlank="1" showInputMessage="1" showErrorMessage="1" error="Das Datenformat stimmt nicht oder der Lehrgangsbeginn liegt vor dem Antragsdatum!" sqref="Q7:Q26">
      <formula1>$R$2</formula1>
    </dataValidation>
    <dataValidation type="whole" allowBlank="1" showInputMessage="1" showErrorMessage="1" error="Bitte einen Wert zwischen 1 un d 20 eingeben." sqref="D30:D146">
      <formula1>1</formula1>
      <formula2>117</formula2>
    </dataValidation>
    <dataValidation type="whole" allowBlank="1" showInputMessage="1" showErrorMessage="1" error="Bitte einen Wert zwischen 1 und 8 eingeben." sqref="F30:F146">
      <formula1>1</formula1>
      <formula2>20</formula2>
    </dataValidation>
  </dataValidations>
  <pageMargins left="0.23622047244094491" right="0.39370078740157483" top="0.55118110236220474" bottom="0" header="0.31496062992125984" footer="0.15748031496062992"/>
  <pageSetup paperSize="9" scale="69" fitToHeight="0" orientation="landscape" r:id="rId1"/>
  <headerFooter>
    <oddHeader>&amp;L&amp;"Arial,Fett"&amp;10Anlage zum Antrag Sachsen-Anhalt WEITERBILDUNG (betrieblicher Zugang)&amp;R&amp;"Arial,Fett"&amp;10Kalkulationshilfe / Kostenaufstellung Teilnehmende</oddHeader>
  </headerFooter>
  <rowBreaks count="1" manualBreakCount="1">
    <brk id="4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Ausfüllhinweise</vt:lpstr>
      <vt:lpstr>Berechnung der Zuwendung</vt:lpstr>
      <vt:lpstr>Kostenaufstellung Teilnehmende</vt:lpstr>
      <vt:lpstr>Ausfüllhinweise!Druckbereich</vt:lpstr>
      <vt:lpstr>'Berechnung der Zuwendung'!Druckbereich</vt:lpstr>
      <vt:lpstr>'Kostenaufstellung Teilnehmende'!Druckbereich</vt:lpstr>
      <vt:lpstr>'Kostenaufstellung Teilnehmende'!Drucktitel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</dc:creator>
  <cp:lastModifiedBy>Herold, Marcel</cp:lastModifiedBy>
  <cp:lastPrinted>2023-11-28T12:50:20Z</cp:lastPrinted>
  <dcterms:created xsi:type="dcterms:W3CDTF">2015-10-28T08:05:40Z</dcterms:created>
  <dcterms:modified xsi:type="dcterms:W3CDTF">2025-05-26T08:47:26Z</dcterms:modified>
</cp:coreProperties>
</file>