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269118\Word\1684 Bensch\2021-2027\Weiterbildung\Antrag\"/>
    </mc:Choice>
  </mc:AlternateContent>
  <bookViews>
    <workbookView xWindow="5730" yWindow="45" windowWidth="18915" windowHeight="11820" tabRatio="717" activeTab="2"/>
  </bookViews>
  <sheets>
    <sheet name="Ausfüllhinweise" sheetId="9" r:id="rId1"/>
    <sheet name="Berechnung der Zuwendung" sheetId="1" r:id="rId2"/>
    <sheet name="Kostenaufstellung Teilnehmende" sheetId="8" r:id="rId3"/>
  </sheets>
  <definedNames>
    <definedName name="_xlnm._FilterDatabase" localSheetId="1" hidden="1">'Berechnung der Zuwendung'!$C$4:$F$7</definedName>
    <definedName name="_IDVTrackerBlocked103_" hidden="1">0</definedName>
    <definedName name="_IDVTrackerBlocked155_" hidden="1">0</definedName>
    <definedName name="_IDVTrackerEx103_" hidden="1">0</definedName>
    <definedName name="_IDVTrackerEx155_" hidden="1">0</definedName>
    <definedName name="_IDVTrackerFreigabeDateiID103_" hidden="1">-1</definedName>
    <definedName name="_IDVTrackerFreigabeDateiID155_" hidden="1">-1</definedName>
    <definedName name="_IDVTrackerFreigabeStatus103_" hidden="1">0</definedName>
    <definedName name="_IDVTrackerFreigabeStatus155_" hidden="1">0</definedName>
    <definedName name="_IDVTrackerFreigabeVersion103_" hidden="1">-1</definedName>
    <definedName name="_IDVTrackerFreigabeVersion155_" hidden="1">-1</definedName>
    <definedName name="_IDVTrackerID103_" hidden="1">216605</definedName>
    <definedName name="_IDVTrackerID155_" hidden="1">242727</definedName>
    <definedName name="_IDVTrackerMajorVersion103_" hidden="1">1</definedName>
    <definedName name="_IDVTrackerMajorVersion155_" hidden="1">1</definedName>
    <definedName name="_IDVTrackerMinorVersion103_" hidden="1">0</definedName>
    <definedName name="_IDVTrackerMinorVersion155_" hidden="1">0</definedName>
    <definedName name="_IDVTrackerVersion103_" hidden="1">6</definedName>
    <definedName name="_IDVTrackerVersion155_" hidden="1">4</definedName>
    <definedName name="_xlnm.Print_Area" localSheetId="0">Ausfüllhinweise!$A$1:$D$106</definedName>
    <definedName name="_xlnm.Print_Area" localSheetId="1">'Berechnung der Zuwendung'!$A$1:$J$37</definedName>
    <definedName name="_xlnm.Print_Area" localSheetId="2">'Kostenaufstellung Teilnehmende'!$A$1:$S$79</definedName>
    <definedName name="_xlnm.Print_Titles" localSheetId="2">'Kostenaufstellung Teilnehmende'!$1:$17</definedName>
  </definedNames>
  <calcPr calcId="162913"/>
</workbook>
</file>

<file path=xl/calcChain.xml><?xml version="1.0" encoding="utf-8"?>
<calcChain xmlns="http://schemas.openxmlformats.org/spreadsheetml/2006/main">
  <c r="I78" i="8" l="1"/>
  <c r="I8" i="1" l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13" i="1"/>
  <c r="P23" i="8" l="1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Q66" i="8" l="1"/>
  <c r="N66" i="8"/>
  <c r="L66" i="8"/>
  <c r="E66" i="8"/>
  <c r="Q65" i="8"/>
  <c r="N65" i="8"/>
  <c r="L65" i="8"/>
  <c r="E65" i="8"/>
  <c r="Q64" i="8"/>
  <c r="N64" i="8"/>
  <c r="L64" i="8"/>
  <c r="E64" i="8"/>
  <c r="Q63" i="8"/>
  <c r="N63" i="8"/>
  <c r="L63" i="8"/>
  <c r="E63" i="8"/>
  <c r="Q62" i="8"/>
  <c r="N62" i="8"/>
  <c r="L62" i="8"/>
  <c r="E62" i="8"/>
  <c r="Q61" i="8"/>
  <c r="N61" i="8"/>
  <c r="L61" i="8"/>
  <c r="E61" i="8"/>
  <c r="Q60" i="8"/>
  <c r="N60" i="8"/>
  <c r="L60" i="8"/>
  <c r="E60" i="8"/>
  <c r="Q59" i="8"/>
  <c r="N59" i="8"/>
  <c r="L59" i="8"/>
  <c r="E59" i="8"/>
  <c r="Q58" i="8"/>
  <c r="N58" i="8"/>
  <c r="L58" i="8"/>
  <c r="E58" i="8"/>
  <c r="Q57" i="8"/>
  <c r="N57" i="8"/>
  <c r="L57" i="8"/>
  <c r="E57" i="8"/>
  <c r="O78" i="8"/>
  <c r="G78" i="8"/>
  <c r="R61" i="8" l="1"/>
  <c r="R57" i="8"/>
  <c r="R59" i="8"/>
  <c r="R63" i="8"/>
  <c r="R65" i="8"/>
  <c r="R58" i="8"/>
  <c r="R60" i="8"/>
  <c r="R62" i="8"/>
  <c r="R64" i="8"/>
  <c r="R66" i="8"/>
  <c r="Q71" i="8"/>
  <c r="N71" i="8"/>
  <c r="L71" i="8"/>
  <c r="E71" i="8"/>
  <c r="Q70" i="8"/>
  <c r="N70" i="8"/>
  <c r="L70" i="8"/>
  <c r="E70" i="8"/>
  <c r="Q69" i="8"/>
  <c r="N69" i="8"/>
  <c r="L69" i="8"/>
  <c r="E69" i="8"/>
  <c r="Q68" i="8"/>
  <c r="N68" i="8"/>
  <c r="L68" i="8"/>
  <c r="E68" i="8"/>
  <c r="Q67" i="8"/>
  <c r="N67" i="8"/>
  <c r="L67" i="8"/>
  <c r="E67" i="8"/>
  <c r="Q56" i="8"/>
  <c r="N56" i="8"/>
  <c r="L56" i="8"/>
  <c r="E56" i="8"/>
  <c r="Q55" i="8"/>
  <c r="N55" i="8"/>
  <c r="L55" i="8"/>
  <c r="E55" i="8"/>
  <c r="Q54" i="8"/>
  <c r="N54" i="8"/>
  <c r="L54" i="8"/>
  <c r="E54" i="8"/>
  <c r="Q53" i="8"/>
  <c r="N53" i="8"/>
  <c r="L53" i="8"/>
  <c r="E53" i="8"/>
  <c r="Q52" i="8"/>
  <c r="N52" i="8"/>
  <c r="L52" i="8"/>
  <c r="E52" i="8"/>
  <c r="R55" i="8" l="1"/>
  <c r="R67" i="8"/>
  <c r="R69" i="8"/>
  <c r="R70" i="8"/>
  <c r="R54" i="8"/>
  <c r="R56" i="8"/>
  <c r="R68" i="8"/>
  <c r="R52" i="8"/>
  <c r="R53" i="8"/>
  <c r="R71" i="8"/>
  <c r="R2" i="8"/>
  <c r="Q77" i="8"/>
  <c r="Q76" i="8"/>
  <c r="Q75" i="8"/>
  <c r="Q74" i="8"/>
  <c r="Q73" i="8"/>
  <c r="Q7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N77" i="8"/>
  <c r="N76" i="8"/>
  <c r="N75" i="8"/>
  <c r="N74" i="8"/>
  <c r="N73" i="8"/>
  <c r="N7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L77" i="8"/>
  <c r="L76" i="8"/>
  <c r="L75" i="8"/>
  <c r="L74" i="8"/>
  <c r="L73" i="8"/>
  <c r="L7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P22" i="8" s="1"/>
  <c r="L21" i="8"/>
  <c r="L20" i="8"/>
  <c r="L19" i="8"/>
  <c r="L18" i="8"/>
  <c r="P18" i="8" s="1"/>
  <c r="E77" i="8"/>
  <c r="E76" i="8"/>
  <c r="E75" i="8"/>
  <c r="E74" i="8"/>
  <c r="E73" i="8"/>
  <c r="E7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P19" i="8" l="1"/>
  <c r="P20" i="8"/>
  <c r="P21" i="8"/>
  <c r="R21" i="8" s="1"/>
  <c r="L78" i="8"/>
  <c r="N78" i="8"/>
  <c r="R33" i="8"/>
  <c r="R37" i="8"/>
  <c r="R41" i="8"/>
  <c r="R49" i="8"/>
  <c r="R73" i="8"/>
  <c r="R26" i="8"/>
  <c r="R30" i="8"/>
  <c r="R42" i="8"/>
  <c r="R46" i="8"/>
  <c r="R74" i="8"/>
  <c r="R43" i="8"/>
  <c r="R28" i="8"/>
  <c r="R32" i="8"/>
  <c r="R36" i="8"/>
  <c r="R40" i="8"/>
  <c r="R44" i="8"/>
  <c r="R72" i="8"/>
  <c r="R76" i="8"/>
  <c r="R25" i="8"/>
  <c r="R24" i="8"/>
  <c r="R23" i="8"/>
  <c r="R29" i="8"/>
  <c r="R45" i="8"/>
  <c r="R34" i="8"/>
  <c r="R50" i="8"/>
  <c r="R22" i="8"/>
  <c r="R38" i="8"/>
  <c r="R27" i="8"/>
  <c r="R31" i="8"/>
  <c r="R35" i="8"/>
  <c r="R39" i="8"/>
  <c r="R47" i="8"/>
  <c r="R51" i="8"/>
  <c r="R75" i="8"/>
  <c r="R77" i="8"/>
  <c r="R48" i="8"/>
  <c r="F2" i="8" l="1"/>
  <c r="P78" i="8" l="1"/>
  <c r="I36" i="1" s="1"/>
  <c r="M78" i="8"/>
  <c r="J78" i="8"/>
  <c r="K78" i="8"/>
  <c r="K4" i="1" l="1"/>
  <c r="K9" i="1"/>
  <c r="Q19" i="8" l="1"/>
  <c r="R19" i="8" s="1"/>
  <c r="Q20" i="8"/>
  <c r="R20" i="8" s="1"/>
  <c r="Q18" i="8" l="1"/>
  <c r="R18" i="8" l="1"/>
  <c r="R78" i="8" s="1"/>
  <c r="I34" i="1" s="1"/>
  <c r="I35" i="1" s="1"/>
</calcChain>
</file>

<file path=xl/sharedStrings.xml><?xml version="1.0" encoding="utf-8"?>
<sst xmlns="http://schemas.openxmlformats.org/spreadsheetml/2006/main" count="127" uniqueCount="118">
  <si>
    <t>gering qualifizierte Beschäftigte</t>
  </si>
  <si>
    <t>Teilzeitbeschäftigte</t>
  </si>
  <si>
    <t>geringfügig Beschäftigte</t>
  </si>
  <si>
    <t>Alleinerziehende und Berufsrückkehrer/innen</t>
  </si>
  <si>
    <t>ja</t>
  </si>
  <si>
    <t>nein</t>
  </si>
  <si>
    <t>250 und mehr</t>
  </si>
  <si>
    <t>bis 249</t>
  </si>
  <si>
    <t>Bezeichnung der Lehrgänge</t>
  </si>
  <si>
    <t>trifft nicht zu</t>
  </si>
  <si>
    <t>Ausgaben für Lehrgänge</t>
  </si>
  <si>
    <t>Fahrtkosten</t>
  </si>
  <si>
    <t>An einen Tarfivertrag gebunden:</t>
  </si>
  <si>
    <t>Antrag vom:</t>
  </si>
  <si>
    <t>Menschen mit Migrationshintergrund</t>
  </si>
  <si>
    <t>ältere Beschäftigte nach Vollendung des 55. Lebensjahres</t>
  </si>
  <si>
    <t>Menschen mit einem anerkannten Grad einer Behinderung</t>
  </si>
  <si>
    <t>(Unternehmenszweck soziale, ethische oder ökologische Ziele)</t>
  </si>
  <si>
    <t xml:space="preserve"> </t>
  </si>
  <si>
    <t>Aus diesen Angaben errechnen sich automatisch die Fahrtkosten gesamt und der Zuschussteilbetrag für</t>
  </si>
  <si>
    <t>-</t>
  </si>
  <si>
    <t xml:space="preserve">Bitte tragen Sie die zusätzlich anfallenden Ausgaben für die Betreuung von Kindern bis 12 Jahre zu jedem </t>
  </si>
  <si>
    <t>Die nachfolgende Kalkulation ist Bestandteil des Antrages und muss als Anlage dem Antrag zu o.g. Förder-</t>
  </si>
  <si>
    <t>berechnen und einzutragen.</t>
  </si>
  <si>
    <r>
      <t xml:space="preserve">Es wird empfohlen die Kalkulation zum Antrag elektronisch auszufüllen. In diesem Fall sind </t>
    </r>
    <r>
      <rPr>
        <b/>
        <sz val="10"/>
        <color theme="1"/>
        <rFont val="Arial"/>
        <family val="2"/>
      </rPr>
      <t>ausschließlich</t>
    </r>
  </si>
  <si>
    <r>
      <rPr>
        <b/>
        <sz val="10"/>
        <color theme="1"/>
        <rFont val="Arial"/>
        <family val="2"/>
      </rPr>
      <t>die weiß hinterlegten Felder zu bearbeiten</t>
    </r>
    <r>
      <rPr>
        <sz val="10"/>
        <color theme="1"/>
        <rFont val="Arial"/>
        <family val="2"/>
      </rPr>
      <t>. Die grau hinterlegten Felder sind für die Bearbeitung</t>
    </r>
  </si>
  <si>
    <t>gesperrt und werden, nach entsprechender Eintragung der Daten in die weißen Felder, automatisch befüllt.</t>
  </si>
  <si>
    <t>Diese Felder sind Auswahlfelder. Bitte wählen Sie die zutreffenden Angaben aus. Aus diesen Angaben wird</t>
  </si>
  <si>
    <t>der Fördersatz gemäß Richtlinie ohne Berücksichtigung der Zielgruppen automatisch berechnet und angezeigt.</t>
  </si>
  <si>
    <t>Diese Felder sind Auswahlfelder. Bitte wählen Sie die zutreffende Zielgruppe aus bzw., für Teilnehmende</t>
  </si>
  <si>
    <t>ohne Zielgruppenzugehörigkeit, die Angabe "trifft nicht zu". Daraus errechnet sich automatisch der Fördersatz</t>
  </si>
  <si>
    <t xml:space="preserve">Daraus berechnen sich automatisch die Übernachtungsausgaben gesamt und der Zuschussteilbetrag für </t>
  </si>
  <si>
    <t>Sollten die Eintragungen händisch erfolgen, sind auch die Daten in den grau hinterlegten Feldern zu</t>
  </si>
  <si>
    <t>Die Summen beider Kalulationen sind entsprechend manuell zusammenzuführen.</t>
  </si>
  <si>
    <t>Bitte tragen Sie Ihren Namen bzw. den Namen Ihres Unternehmens und das Datum Ihres Antrages in die dafür</t>
  </si>
  <si>
    <t xml:space="preserve">Sofern weitere Teilnehmende oder weitere Lehrgänge beantragt werden, ist eine neue Kalkulation auszufüllen. </t>
  </si>
  <si>
    <t>Name der/des Antragstellenden und Antrag vom</t>
  </si>
  <si>
    <t>Name, Vorname der/des Teilnehmenden</t>
  </si>
  <si>
    <t>Name der/des Antragstellenden:</t>
  </si>
  <si>
    <t>Bitte geben Sie den Zu- und Vornamen der/des beantragten Teilnehmenden an der/den Weiterbildung(en) an.</t>
  </si>
  <si>
    <t>Anzahl der Beschäftigten im Unternehmen:</t>
  </si>
  <si>
    <t>Fördersatz
pro
Teilnehmenden</t>
  </si>
  <si>
    <t>vorgesehenen Felder ein.</t>
  </si>
  <si>
    <t xml:space="preserve">pro Teilnehmenden und, unter Angabe der jeweiligen Ausgaben in den folgenden Übersichten, der Zuschuss </t>
  </si>
  <si>
    <t>pro Teilnehmenden.</t>
  </si>
  <si>
    <t>Lehrgang</t>
  </si>
  <si>
    <t>Übernachtungen</t>
  </si>
  <si>
    <t>TN-Nummer</t>
  </si>
  <si>
    <t>Teilnehmende</t>
  </si>
  <si>
    <t>Name, Vorname</t>
  </si>
  <si>
    <t>Nummer</t>
  </si>
  <si>
    <t>TN-
Nummer</t>
  </si>
  <si>
    <t>Antrag vom</t>
  </si>
  <si>
    <r>
      <t xml:space="preserve">km
</t>
    </r>
    <r>
      <rPr>
        <i/>
        <sz val="9"/>
        <color theme="1"/>
        <rFont val="Arial"/>
        <family val="2"/>
      </rPr>
      <t>einfache Strecke</t>
    </r>
  </si>
  <si>
    <t>Bezeichnung des Lehrgangs</t>
  </si>
  <si>
    <t>Beginn</t>
  </si>
  <si>
    <t>Ende</t>
  </si>
  <si>
    <r>
      <t xml:space="preserve">Teilnahme-/Prüfungs-gebühren
</t>
    </r>
    <r>
      <rPr>
        <i/>
        <sz val="9"/>
        <color theme="1"/>
        <rFont val="Arial"/>
        <family val="2"/>
      </rPr>
      <t>Euro</t>
    </r>
  </si>
  <si>
    <r>
      <t xml:space="preserve">Anzahl Fahrten
</t>
    </r>
    <r>
      <rPr>
        <i/>
        <sz val="9"/>
        <color theme="1"/>
        <rFont val="Arial"/>
        <family val="2"/>
      </rPr>
      <t>hin und zurück</t>
    </r>
  </si>
  <si>
    <t>Anzahl</t>
  </si>
  <si>
    <t>Fördersatz Teilnehmer/in</t>
  </si>
  <si>
    <r>
      <t xml:space="preserve">Gesamt-ausgaben pro Teilnehmer/in und Lehrgang
</t>
    </r>
    <r>
      <rPr>
        <i/>
        <sz val="9"/>
        <color theme="1"/>
        <rFont val="Arial"/>
        <family val="2"/>
      </rPr>
      <t>Euro</t>
    </r>
  </si>
  <si>
    <r>
      <t xml:space="preserve">Kinder-betreuungs-kosten
</t>
    </r>
    <r>
      <rPr>
        <i/>
        <sz val="9"/>
        <color theme="1"/>
        <rFont val="Arial"/>
        <family val="2"/>
      </rPr>
      <t>Euro</t>
    </r>
  </si>
  <si>
    <r>
      <t xml:space="preserve">Km-Pauschale </t>
    </r>
    <r>
      <rPr>
        <i/>
        <sz val="9"/>
        <color theme="1"/>
        <rFont val="Arial"/>
        <family val="2"/>
      </rPr>
      <t>(ab 50 km)
Euro</t>
    </r>
  </si>
  <si>
    <r>
      <t xml:space="preserve">Pauschale
</t>
    </r>
    <r>
      <rPr>
        <i/>
        <sz val="9"/>
        <color theme="1"/>
        <rFont val="Arial"/>
        <family val="2"/>
      </rPr>
      <t>Euro</t>
    </r>
  </si>
  <si>
    <r>
      <t xml:space="preserve">Festbetrag
 pro Teilnehmer/in und Lehrgang
</t>
    </r>
    <r>
      <rPr>
        <i/>
        <sz val="9"/>
        <color theme="1"/>
        <rFont val="Arial"/>
        <family val="2"/>
      </rPr>
      <t>Euro</t>
    </r>
  </si>
  <si>
    <t>Zuwendung</t>
  </si>
  <si>
    <t>Eigenmittel/Fremdmittel</t>
  </si>
  <si>
    <t>Gesamtausgaben</t>
  </si>
  <si>
    <r>
      <t>Fördersatz gemäß Richtlinie ohne</t>
    </r>
    <r>
      <rPr>
        <b/>
        <sz val="9"/>
        <color theme="0" tint="-0.14999847407452621"/>
        <rFont val="Arial"/>
        <family val="2"/>
      </rPr>
      <t>XX</t>
    </r>
    <r>
      <rPr>
        <b/>
        <sz val="9"/>
        <color theme="1"/>
        <rFont val="Arial"/>
        <family val="2"/>
      </rPr>
      <t xml:space="preserve">
Berücksichtigung der Zielgruppen:</t>
    </r>
    <r>
      <rPr>
        <b/>
        <sz val="9"/>
        <color theme="0" tint="-0.14999847407452621"/>
        <rFont val="Arial"/>
        <family val="2"/>
      </rPr>
      <t>XX</t>
    </r>
  </si>
  <si>
    <t xml:space="preserve">In der Kalkulation können die Ausgaben für max 20 Teilnehmende und max. 8 Lehrgänge kalkuliert werden. </t>
  </si>
  <si>
    <t xml:space="preserve">Bitte benennen Sie die beantragten Lehrgänge. Tragen Sie den Durchführungsort und den </t>
  </si>
  <si>
    <t>Durchführungszeitraum des Lehrgangs ein. Findet der gleiche Lehrgang für einen zweiten Teilnehmenden</t>
  </si>
  <si>
    <t>an einem anderen Ort oder zu einer anderen Zeit statt, ist der Lehrgang mehrfach einzutragen.</t>
  </si>
  <si>
    <t>Bitte füllen Sie die Tabelle aus</t>
  </si>
  <si>
    <t>Spalte 1  TN-Nummer</t>
  </si>
  <si>
    <t>Spalte 2  Name, Vorname</t>
  </si>
  <si>
    <t>Spalte 3 Lehrgang - Nummer</t>
  </si>
  <si>
    <t>Tragen Sie hier bitte die Nummer des Lehrgangs aus der oberen Legende ein.</t>
  </si>
  <si>
    <t>notwendige Prüfungsstücke und Abschlussarbeiten ein.</t>
  </si>
  <si>
    <t xml:space="preserve">Bitte tragen Sie hier die Anzahl der Fahrten zum Lehrgang ein. Bitte berücksichtigen Sie, </t>
  </si>
  <si>
    <t xml:space="preserve">dass die Hin- und Rückfahrt anzugeben ist. </t>
  </si>
  <si>
    <t xml:space="preserve">Bitte geben Sie die anfallenden Kilometer für die einfache Fart an. Zu berücksichtigen ist die kürzeste </t>
  </si>
  <si>
    <t>Entfernung entweder vom Wohnort der/des Teilnehmenden oder vom Arbeitsort zum Lehrgangsort.</t>
  </si>
  <si>
    <t xml:space="preserve">Bitte tragen Sie die Anzahl der Übernachtungen für den Lehrgang ein. </t>
  </si>
  <si>
    <t>Lehrgang ein, die zur Teilnahme am Lehrgang erforderlich sind und nachweislich vom Arbeitgeber</t>
  </si>
  <si>
    <t>getragen wurden.</t>
  </si>
  <si>
    <t>Bitte tragen Sie hier die Teilnahme- und Prüfungsgebühren des Lehrgangs einschließlich der Ausgaben für</t>
  </si>
  <si>
    <t xml:space="preserve">Zielgruppe
gemäß Ziffer Abschnitt 2 Nr. 4.4.8 der Richtlinie
</t>
  </si>
  <si>
    <t>Honorarausgaben</t>
  </si>
  <si>
    <r>
      <t xml:space="preserve">Honorarausgaben
</t>
    </r>
    <r>
      <rPr>
        <sz val="9"/>
        <color theme="1"/>
        <rFont val="Arial"/>
        <family val="2"/>
      </rPr>
      <t>Euro</t>
    </r>
  </si>
  <si>
    <t>Unternehmen gemäß Richtlinie Abschnitt 2 Nr. 2.3:</t>
  </si>
  <si>
    <t>Zielgruppe gemäß Abschnitt 2 Nr. 4.4.8 der Richtlinie</t>
  </si>
  <si>
    <t>Bitte tragen Sie hier die Honorarausgaben für externe Dozenten ein.</t>
  </si>
  <si>
    <t>Hinweise zum Ausfüllen der Kalkulation zum Antrag Sachsen-Anhalt WEITERBILDUNG (betrieblicher Zugang)</t>
  </si>
  <si>
    <t>(geigneter Nachweis ist beizufügen)</t>
  </si>
  <si>
    <t>Durchführungsort (Straße, Hausnummer und Ort)</t>
  </si>
  <si>
    <t xml:space="preserve">programm beigefügt bzw. hochgeladen werden. </t>
  </si>
  <si>
    <t>Bitte beachten Sie die folgenden Hinweise:</t>
  </si>
  <si>
    <t>unter  "Ausgaben- und Finanzierungsplan" zu übertragen.</t>
  </si>
  <si>
    <t xml:space="preserve">Die in der Kalkulation errechneten Ausgaben sind in das Antragsformular / in der online Antragstellung </t>
  </si>
  <si>
    <t>Tabllenblatt "Berchnung der Zuwendung"</t>
  </si>
  <si>
    <t>Tabellenblatt "Kostenaufstellung Teilnehmende"</t>
  </si>
  <si>
    <t xml:space="preserve">Spalte 4  Lehrgang - Teilnahme-/Prüfungsgebühren (Abschnitt 2 Nr. 5.1 a) der Richtlinie) </t>
  </si>
  <si>
    <t xml:space="preserve">Bitte tragen Sie hier die TN-Nummer des Teilnehmenden von Blatt 1 "Berechnung der Zuwendung" ein. </t>
  </si>
  <si>
    <t>Der Name des Teilnehmenden wird automatisch aus dem Blatt 1 "Berechnung der Zuwendung" übernommen.</t>
  </si>
  <si>
    <t xml:space="preserve">Spalte 5 Honorarausgaben - Nummer </t>
  </si>
  <si>
    <t xml:space="preserve">Spalte 6  Honorarausgaben für Externe Dozenten (Abschnitt 2 Nr. 5.1 b) der Richtlinie) </t>
  </si>
  <si>
    <t xml:space="preserve">Spalte 7  Fahrtkosten - Anzahl Fahrten (Nr. 5.1 c) der Richtlinie) </t>
  </si>
  <si>
    <t>Spalte 8 Fahrtkosten - km einfache Strecke</t>
  </si>
  <si>
    <t xml:space="preserve">die Fahrtkosten für diesen Lehrgang. </t>
  </si>
  <si>
    <t xml:space="preserve">Spalte 10 Übernachtungen - Anzahl (Nr. 5.1 d) der Richtlinie) </t>
  </si>
  <si>
    <t xml:space="preserve">die Übernachtungen für diesen Lehrgang. </t>
  </si>
  <si>
    <t xml:space="preserve">Spalte 12 - zusätzliche Kinderbetreuungskosten (Nr. 5.1 e) der Richtlinie) </t>
  </si>
  <si>
    <t>Anzahl der Beschäftigten im Unternehmen gemäß Richtlinie Abschnitt 2 Nr. 4.4.6, Unternehmen gem. Richtlinie Abschnitt 2 Nr. 2.3 sowie Tarifvertragbindung</t>
  </si>
  <si>
    <t>Kalkulation Ausfüllhinweise                                                                                                        Formularversion: 22.11.2023</t>
  </si>
  <si>
    <t xml:space="preserve">                                                                                               Formularversion 22.11.2023</t>
  </si>
  <si>
    <t>Formularversion: 22.11.2023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</si>
</sst>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2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0" tint="-0.1499984740745262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u/>
      <sz val="9"/>
      <color theme="1"/>
      <name val="Arial"/>
      <family val="2"/>
    </font>
    <font>
      <b/>
      <u/>
      <sz val="10"/>
      <color theme="1"/>
      <name val="Arial"/>
      <family val="2"/>
    </font>
    <font>
      <sz val="6.25"/>
      <color theme="1"/>
      <name val="Arial"/>
      <family val="2"/>
    </font>
    <font>
      <sz val="8"/>
      <color theme="1"/>
      <name val="Arial"/>
      <family val="2"/>
    </font>
    <font>
      <sz val="6.5"/>
      <color theme="1"/>
      <name val="Arial"/>
      <family val="2"/>
    </font>
    <font>
      <b/>
      <u/>
      <sz val="11"/>
      <color theme="1"/>
      <name val="Arial"/>
      <family val="2"/>
    </font>
    <font>
      <u/>
      <sz val="10"/>
      <color theme="1"/>
      <name val="Arial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0" tint="-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4" fontId="9" fillId="0" borderId="9" xfId="0" applyNumberFormat="1" applyFont="1" applyFill="1" applyBorder="1" applyAlignment="1" applyProtection="1">
      <protection locked="0"/>
    </xf>
    <xf numFmtId="14" fontId="9" fillId="0" borderId="1" xfId="0" applyNumberFormat="1" applyFont="1" applyBorder="1" applyAlignment="1" applyProtection="1">
      <alignment horizontal="center"/>
      <protection locked="0"/>
    </xf>
    <xf numFmtId="0" fontId="8" fillId="2" borderId="0" xfId="0" applyFont="1" applyFill="1" applyBorder="1" applyProtection="1"/>
    <xf numFmtId="0" fontId="9" fillId="2" borderId="0" xfId="0" applyFont="1" applyFill="1" applyBorder="1" applyProtection="1"/>
    <xf numFmtId="164" fontId="9" fillId="2" borderId="0" xfId="0" applyNumberFormat="1" applyFont="1" applyFill="1" applyBorder="1" applyProtection="1"/>
    <xf numFmtId="0" fontId="15" fillId="2" borderId="0" xfId="0" applyFont="1" applyFill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7" fillId="2" borderId="0" xfId="0" applyFont="1" applyFill="1" applyProtection="1"/>
    <xf numFmtId="0" fontId="9" fillId="0" borderId="0" xfId="0" applyFont="1" applyProtection="1"/>
    <xf numFmtId="0" fontId="9" fillId="0" borderId="0" xfId="0" quotePrefix="1" applyFont="1" applyProtection="1"/>
    <xf numFmtId="0" fontId="13" fillId="0" borderId="0" xfId="0" quotePrefix="1" applyFont="1" applyProtection="1"/>
    <xf numFmtId="0" fontId="13" fillId="0" borderId="0" xfId="0" applyFont="1" applyProtection="1"/>
    <xf numFmtId="0" fontId="16" fillId="0" borderId="0" xfId="0" applyFont="1" applyAlignment="1" applyProtection="1"/>
    <xf numFmtId="0" fontId="21" fillId="0" borderId="0" xfId="0" applyFont="1" applyAlignment="1" applyProtection="1"/>
    <xf numFmtId="0" fontId="9" fillId="0" borderId="0" xfId="0" applyFont="1" applyAlignment="1" applyProtection="1"/>
    <xf numFmtId="0" fontId="21" fillId="0" borderId="0" xfId="0" applyFont="1" applyBorder="1" applyAlignment="1" applyProtection="1"/>
    <xf numFmtId="0" fontId="13" fillId="0" borderId="0" xfId="0" applyFont="1" applyAlignment="1" applyProtection="1"/>
    <xf numFmtId="0" fontId="7" fillId="0" borderId="0" xfId="0" applyFont="1" applyFill="1" applyBorder="1" applyProtection="1"/>
    <xf numFmtId="0" fontId="1" fillId="0" borderId="0" xfId="0" applyFont="1" applyProtection="1"/>
    <xf numFmtId="0" fontId="7" fillId="0" borderId="0" xfId="0" applyFont="1" applyProtection="1"/>
    <xf numFmtId="0" fontId="10" fillId="2" borderId="0" xfId="0" applyFont="1" applyFill="1" applyProtection="1"/>
    <xf numFmtId="0" fontId="7" fillId="2" borderId="0" xfId="0" applyFont="1" applyFill="1" applyBorder="1" applyProtection="1"/>
    <xf numFmtId="0" fontId="9" fillId="2" borderId="0" xfId="0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left"/>
    </xf>
    <xf numFmtId="9" fontId="11" fillId="2" borderId="0" xfId="0" applyNumberFormat="1" applyFont="1" applyFill="1" applyAlignment="1" applyProtection="1">
      <alignment horizontal="center"/>
    </xf>
    <xf numFmtId="9" fontId="1" fillId="0" borderId="0" xfId="0" applyNumberFormat="1" applyFont="1" applyFill="1" applyAlignment="1" applyProtection="1"/>
    <xf numFmtId="9" fontId="11" fillId="0" borderId="0" xfId="0" applyNumberFormat="1" applyFont="1" applyFill="1" applyAlignment="1" applyProtection="1"/>
    <xf numFmtId="0" fontId="9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Protection="1"/>
    <xf numFmtId="0" fontId="7" fillId="0" borderId="0" xfId="0" applyFont="1" applyBorder="1" applyProtection="1"/>
    <xf numFmtId="9" fontId="9" fillId="2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/>
    </xf>
    <xf numFmtId="0" fontId="1" fillId="2" borderId="0" xfId="0" applyFont="1" applyFill="1" applyProtection="1"/>
    <xf numFmtId="0" fontId="7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1" fillId="0" borderId="0" xfId="0" applyFont="1" applyAlignment="1" applyProtection="1">
      <alignment vertical="top" wrapText="1"/>
    </xf>
    <xf numFmtId="0" fontId="7" fillId="0" borderId="0" xfId="0" applyFont="1" applyAlignment="1" applyProtection="1">
      <alignment vertical="top" wrapText="1"/>
    </xf>
    <xf numFmtId="164" fontId="3" fillId="2" borderId="0" xfId="0" applyNumberFormat="1" applyFont="1" applyFill="1" applyBorder="1" applyAlignment="1" applyProtection="1"/>
    <xf numFmtId="0" fontId="3" fillId="0" borderId="0" xfId="0" applyFont="1" applyProtection="1"/>
    <xf numFmtId="49" fontId="3" fillId="0" borderId="0" xfId="0" applyNumberFormat="1" applyFont="1" applyProtection="1"/>
    <xf numFmtId="0" fontId="12" fillId="0" borderId="0" xfId="0" applyFont="1" applyProtection="1"/>
    <xf numFmtId="0" fontId="2" fillId="0" borderId="0" xfId="0" applyFont="1" applyProtection="1"/>
    <xf numFmtId="0" fontId="2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wrapText="1"/>
    </xf>
    <xf numFmtId="0" fontId="10" fillId="2" borderId="0" xfId="0" applyFont="1" applyFill="1" applyBorder="1" applyAlignment="1" applyProtection="1"/>
    <xf numFmtId="0" fontId="9" fillId="0" borderId="0" xfId="0" applyFont="1" applyAlignment="1" applyProtection="1">
      <alignment horizontal="center"/>
    </xf>
    <xf numFmtId="0" fontId="13" fillId="2" borderId="14" xfId="0" applyFont="1" applyFill="1" applyBorder="1" applyAlignment="1" applyProtection="1">
      <alignment horizontal="left"/>
    </xf>
    <xf numFmtId="0" fontId="19" fillId="2" borderId="0" xfId="0" applyFont="1" applyFill="1" applyBorder="1" applyAlignment="1" applyProtection="1">
      <alignment wrapText="1"/>
    </xf>
    <xf numFmtId="0" fontId="9" fillId="0" borderId="0" xfId="0" applyFont="1" applyFill="1" applyProtection="1"/>
    <xf numFmtId="14" fontId="9" fillId="2" borderId="17" xfId="0" applyNumberFormat="1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textRotation="90"/>
    </xf>
    <xf numFmtId="0" fontId="10" fillId="2" borderId="0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left" wrapText="1"/>
    </xf>
    <xf numFmtId="0" fontId="10" fillId="2" borderId="15" xfId="0" applyFont="1" applyFill="1" applyBorder="1" applyAlignment="1" applyProtection="1">
      <alignment horizontal="center" vertical="top" wrapText="1"/>
    </xf>
    <xf numFmtId="4" fontId="9" fillId="2" borderId="21" xfId="0" applyNumberFormat="1" applyFont="1" applyFill="1" applyBorder="1" applyAlignment="1" applyProtection="1">
      <alignment horizontal="right"/>
    </xf>
    <xf numFmtId="0" fontId="10" fillId="2" borderId="13" xfId="0" applyFont="1" applyFill="1" applyBorder="1" applyAlignment="1" applyProtection="1">
      <alignment horizontal="center" vertical="top" wrapText="1"/>
    </xf>
    <xf numFmtId="4" fontId="9" fillId="2" borderId="22" xfId="0" applyNumberFormat="1" applyFont="1" applyFill="1" applyBorder="1" applyAlignment="1" applyProtection="1">
      <alignment horizontal="right"/>
    </xf>
    <xf numFmtId="0" fontId="4" fillId="2" borderId="17" xfId="0" applyFont="1" applyFill="1" applyBorder="1" applyAlignment="1" applyProtection="1">
      <alignment horizontal="center" vertical="top" wrapText="1"/>
    </xf>
    <xf numFmtId="4" fontId="9" fillId="0" borderId="8" xfId="0" applyNumberFormat="1" applyFont="1" applyFill="1" applyBorder="1" applyAlignment="1" applyProtection="1">
      <protection locked="0"/>
    </xf>
    <xf numFmtId="4" fontId="9" fillId="2" borderId="34" xfId="0" applyNumberFormat="1" applyFont="1" applyFill="1" applyBorder="1" applyAlignment="1" applyProtection="1">
      <alignment horizontal="right"/>
    </xf>
    <xf numFmtId="0" fontId="18" fillId="2" borderId="0" xfId="0" applyFont="1" applyFill="1" applyAlignment="1" applyProtection="1">
      <alignment horizontal="center" textRotation="90"/>
    </xf>
    <xf numFmtId="9" fontId="3" fillId="2" borderId="36" xfId="0" applyNumberFormat="1" applyFont="1" applyFill="1" applyBorder="1" applyAlignment="1" applyProtection="1">
      <alignment horizontal="center"/>
    </xf>
    <xf numFmtId="0" fontId="4" fillId="2" borderId="37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protection locked="0"/>
    </xf>
    <xf numFmtId="0" fontId="3" fillId="0" borderId="27" xfId="0" applyFont="1" applyFill="1" applyBorder="1" applyAlignment="1" applyProtection="1">
      <protection locked="0"/>
    </xf>
    <xf numFmtId="0" fontId="3" fillId="0" borderId="25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3" fontId="9" fillId="2" borderId="3" xfId="0" applyNumberFormat="1" applyFont="1" applyFill="1" applyBorder="1" applyAlignment="1" applyProtection="1">
      <alignment horizontal="center"/>
    </xf>
    <xf numFmtId="4" fontId="9" fillId="2" borderId="8" xfId="0" applyNumberFormat="1" applyFont="1" applyFill="1" applyBorder="1" applyAlignment="1" applyProtection="1"/>
    <xf numFmtId="3" fontId="9" fillId="2" borderId="5" xfId="0" applyNumberFormat="1" applyFont="1" applyFill="1" applyBorder="1" applyAlignment="1" applyProtection="1">
      <alignment horizontal="center"/>
    </xf>
    <xf numFmtId="4" fontId="9" fillId="2" borderId="9" xfId="0" applyNumberFormat="1" applyFont="1" applyFill="1" applyBorder="1" applyAlignment="1" applyProtection="1"/>
    <xf numFmtId="4" fontId="9" fillId="0" borderId="35" xfId="0" applyNumberFormat="1" applyFont="1" applyFill="1" applyBorder="1" applyAlignment="1" applyProtection="1">
      <protection locked="0"/>
    </xf>
    <xf numFmtId="4" fontId="9" fillId="2" borderId="35" xfId="0" applyNumberFormat="1" applyFont="1" applyFill="1" applyBorder="1" applyAlignment="1" applyProtection="1"/>
    <xf numFmtId="3" fontId="9" fillId="2" borderId="30" xfId="0" applyNumberFormat="1" applyFont="1" applyFill="1" applyBorder="1" applyAlignment="1" applyProtection="1">
      <alignment horizontal="center"/>
    </xf>
    <xf numFmtId="4" fontId="6" fillId="2" borderId="14" xfId="0" applyNumberFormat="1" applyFont="1" applyFill="1" applyBorder="1" applyAlignment="1" applyProtection="1">
      <alignment horizontal="right"/>
    </xf>
    <xf numFmtId="4" fontId="13" fillId="2" borderId="14" xfId="0" applyNumberFormat="1" applyFont="1" applyFill="1" applyBorder="1" applyProtection="1"/>
    <xf numFmtId="4" fontId="13" fillId="2" borderId="13" xfId="0" applyNumberFormat="1" applyFont="1" applyFill="1" applyBorder="1" applyProtection="1"/>
    <xf numFmtId="1" fontId="9" fillId="0" borderId="8" xfId="0" applyNumberFormat="1" applyFont="1" applyFill="1" applyBorder="1" applyAlignment="1" applyProtection="1">
      <protection locked="0"/>
    </xf>
    <xf numFmtId="1" fontId="9" fillId="0" borderId="9" xfId="0" applyNumberFormat="1" applyFont="1" applyFill="1" applyBorder="1" applyAlignment="1" applyProtection="1">
      <protection locked="0"/>
    </xf>
    <xf numFmtId="1" fontId="9" fillId="0" borderId="35" xfId="0" applyNumberFormat="1" applyFont="1" applyFill="1" applyBorder="1" applyAlignment="1" applyProtection="1">
      <protection locked="0"/>
    </xf>
    <xf numFmtId="1" fontId="9" fillId="0" borderId="22" xfId="0" applyNumberFormat="1" applyFont="1" applyFill="1" applyBorder="1" applyAlignment="1" applyProtection="1">
      <alignment horizontal="center"/>
      <protection locked="0"/>
    </xf>
    <xf numFmtId="1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23" xfId="0" applyNumberFormat="1" applyFont="1" applyFill="1" applyBorder="1" applyAlignment="1" applyProtection="1">
      <alignment horizontal="center"/>
      <protection locked="0"/>
    </xf>
    <xf numFmtId="1" fontId="9" fillId="0" borderId="2" xfId="0" applyNumberFormat="1" applyFont="1" applyFill="1" applyBorder="1" applyAlignment="1" applyProtection="1">
      <alignment horizontal="center" wrapText="1"/>
      <protection locked="0"/>
    </xf>
    <xf numFmtId="1" fontId="9" fillId="0" borderId="4" xfId="0" applyNumberFormat="1" applyFont="1" applyFill="1" applyBorder="1" applyAlignment="1" applyProtection="1">
      <alignment horizontal="center" wrapText="1"/>
      <protection locked="0"/>
    </xf>
    <xf numFmtId="1" fontId="9" fillId="0" borderId="6" xfId="0" applyNumberFormat="1" applyFont="1" applyFill="1" applyBorder="1" applyAlignment="1" applyProtection="1">
      <alignment horizontal="center" wrapText="1"/>
      <protection locked="0"/>
    </xf>
    <xf numFmtId="0" fontId="10" fillId="2" borderId="0" xfId="0" applyFont="1" applyFill="1" applyAlignment="1" applyProtection="1">
      <alignment horizontal="left"/>
    </xf>
    <xf numFmtId="0" fontId="8" fillId="2" borderId="4" xfId="0" applyFont="1" applyFill="1" applyBorder="1" applyAlignment="1" applyProtection="1">
      <alignment horizontal="center"/>
    </xf>
    <xf numFmtId="0" fontId="8" fillId="2" borderId="6" xfId="0" applyFont="1" applyFill="1" applyBorder="1" applyAlignment="1" applyProtection="1">
      <alignment horizontal="center"/>
    </xf>
    <xf numFmtId="0" fontId="13" fillId="2" borderId="27" xfId="0" applyFont="1" applyFill="1" applyBorder="1" applyAlignment="1" applyProtection="1">
      <alignment horizontal="center"/>
    </xf>
    <xf numFmtId="0" fontId="10" fillId="2" borderId="3" xfId="0" applyFont="1" applyFill="1" applyBorder="1" applyAlignment="1" applyProtection="1">
      <alignment horizontal="center"/>
    </xf>
    <xf numFmtId="0" fontId="13" fillId="2" borderId="2" xfId="0" applyFont="1" applyFill="1" applyBorder="1" applyAlignment="1" applyProtection="1">
      <alignment horizontal="center"/>
    </xf>
    <xf numFmtId="4" fontId="13" fillId="3" borderId="17" xfId="0" applyNumberFormat="1" applyFont="1" applyFill="1" applyBorder="1" applyProtection="1"/>
    <xf numFmtId="4" fontId="13" fillId="3" borderId="33" xfId="0" applyNumberFormat="1" applyFont="1" applyFill="1" applyBorder="1" applyAlignment="1" applyProtection="1">
      <alignment horizontal="right"/>
    </xf>
    <xf numFmtId="4" fontId="13" fillId="3" borderId="17" xfId="0" applyNumberFormat="1" applyFont="1" applyFill="1" applyBorder="1" applyAlignment="1" applyProtection="1">
      <alignment horizontal="right"/>
    </xf>
    <xf numFmtId="0" fontId="23" fillId="2" borderId="0" xfId="0" applyFont="1" applyFill="1" applyAlignment="1" applyProtection="1">
      <alignment horizontal="center" textRotation="90"/>
    </xf>
    <xf numFmtId="0" fontId="13" fillId="2" borderId="0" xfId="0" applyFont="1" applyFill="1" applyProtection="1"/>
    <xf numFmtId="14" fontId="9" fillId="0" borderId="1" xfId="0" applyNumberFormat="1" applyFont="1" applyFill="1" applyBorder="1" applyAlignment="1" applyProtection="1">
      <alignment horizontal="center"/>
      <protection locked="0"/>
    </xf>
    <xf numFmtId="14" fontId="9" fillId="0" borderId="5" xfId="0" applyNumberFormat="1" applyFont="1" applyFill="1" applyBorder="1" applyAlignment="1" applyProtection="1">
      <alignment horizontal="center"/>
      <protection locked="0"/>
    </xf>
    <xf numFmtId="14" fontId="9" fillId="0" borderId="25" xfId="0" applyNumberFormat="1" applyFont="1" applyFill="1" applyBorder="1" applyAlignment="1" applyProtection="1">
      <alignment horizontal="center"/>
      <protection locked="0"/>
    </xf>
    <xf numFmtId="14" fontId="9" fillId="0" borderId="7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/>
    </xf>
    <xf numFmtId="0" fontId="21" fillId="0" borderId="0" xfId="0" applyFont="1" applyBorder="1" applyAlignment="1" applyProtection="1">
      <alignment horizontal="left"/>
    </xf>
    <xf numFmtId="0" fontId="16" fillId="0" borderId="0" xfId="0" applyFont="1" applyAlignment="1" applyProtection="1">
      <alignment horizontal="left"/>
    </xf>
    <xf numFmtId="0" fontId="20" fillId="0" borderId="0" xfId="0" applyFont="1" applyAlignment="1" applyProtection="1">
      <alignment horizontal="left"/>
    </xf>
    <xf numFmtId="0" fontId="7" fillId="2" borderId="2" xfId="0" applyFont="1" applyFill="1" applyBorder="1" applyProtection="1"/>
    <xf numFmtId="0" fontId="7" fillId="2" borderId="4" xfId="0" applyFont="1" applyFill="1" applyBorder="1" applyProtection="1"/>
    <xf numFmtId="0" fontId="7" fillId="2" borderId="6" xfId="0" applyFont="1" applyFill="1" applyBorder="1" applyProtection="1"/>
    <xf numFmtId="4" fontId="7" fillId="2" borderId="3" xfId="0" applyNumberFormat="1" applyFont="1" applyFill="1" applyBorder="1" applyProtection="1"/>
    <xf numFmtId="4" fontId="7" fillId="2" borderId="7" xfId="0" applyNumberFormat="1" applyFont="1" applyFill="1" applyBorder="1" applyProtection="1"/>
    <xf numFmtId="4" fontId="7" fillId="2" borderId="5" xfId="0" applyNumberFormat="1" applyFont="1" applyFill="1" applyBorder="1" applyProtection="1"/>
    <xf numFmtId="0" fontId="18" fillId="0" borderId="0" xfId="0" applyFont="1" applyAlignment="1" applyProtection="1">
      <alignment horizontal="center" vertical="top" textRotation="90"/>
    </xf>
    <xf numFmtId="0" fontId="6" fillId="0" borderId="0" xfId="0" applyFont="1" applyAlignment="1" applyProtection="1">
      <alignment horizontal="left"/>
    </xf>
    <xf numFmtId="0" fontId="10" fillId="2" borderId="13" xfId="0" applyFont="1" applyFill="1" applyBorder="1" applyAlignment="1" applyProtection="1">
      <alignment horizontal="center" vertical="top" wrapText="1"/>
    </xf>
    <xf numFmtId="4" fontId="13" fillId="3" borderId="14" xfId="0" applyNumberFormat="1" applyFont="1" applyFill="1" applyBorder="1" applyProtection="1"/>
    <xf numFmtId="4" fontId="9" fillId="0" borderId="16" xfId="0" applyNumberFormat="1" applyFont="1" applyFill="1" applyBorder="1" applyAlignment="1" applyProtection="1">
      <alignment horizontal="right"/>
      <protection locked="0"/>
    </xf>
    <xf numFmtId="9" fontId="9" fillId="2" borderId="21" xfId="0" applyNumberFormat="1" applyFont="1" applyFill="1" applyBorder="1" applyAlignment="1" applyProtection="1">
      <alignment horizontal="center"/>
    </xf>
    <xf numFmtId="4" fontId="9" fillId="0" borderId="19" xfId="0" applyNumberFormat="1" applyFont="1" applyFill="1" applyBorder="1" applyAlignment="1" applyProtection="1">
      <alignment horizontal="right"/>
      <protection locked="0"/>
    </xf>
    <xf numFmtId="9" fontId="9" fillId="2" borderId="36" xfId="0" applyNumberFormat="1" applyFont="1" applyFill="1" applyBorder="1" applyAlignment="1" applyProtection="1">
      <alignment horizontal="center"/>
    </xf>
    <xf numFmtId="0" fontId="18" fillId="2" borderId="0" xfId="0" applyFont="1" applyFill="1" applyAlignment="1" applyProtection="1">
      <alignment horizontal="left"/>
    </xf>
    <xf numFmtId="0" fontId="10" fillId="2" borderId="0" xfId="0" applyFont="1" applyFill="1" applyAlignment="1" applyProtection="1">
      <alignment horizontal="left" wrapText="1"/>
    </xf>
    <xf numFmtId="0" fontId="9" fillId="0" borderId="0" xfId="0" applyFont="1" applyAlignment="1" applyProtection="1">
      <alignment horizontal="left"/>
    </xf>
    <xf numFmtId="0" fontId="9" fillId="0" borderId="1" xfId="0" applyFont="1" applyFill="1" applyBorder="1" applyAlignment="1" applyProtection="1">
      <alignment horizontal="center"/>
      <protection locked="0"/>
    </xf>
    <xf numFmtId="4" fontId="9" fillId="0" borderId="39" xfId="0" applyNumberFormat="1" applyFont="1" applyFill="1" applyBorder="1" applyAlignment="1" applyProtection="1">
      <alignment horizontal="right"/>
      <protection locked="0"/>
    </xf>
    <xf numFmtId="9" fontId="9" fillId="2" borderId="34" xfId="0" applyNumberFormat="1" applyFont="1" applyFill="1" applyBorder="1" applyAlignment="1" applyProtection="1">
      <alignment horizontal="center"/>
    </xf>
    <xf numFmtId="4" fontId="9" fillId="2" borderId="8" xfId="0" applyNumberFormat="1" applyFont="1" applyFill="1" applyBorder="1" applyAlignment="1" applyProtection="1">
      <alignment horizontal="right"/>
    </xf>
    <xf numFmtId="4" fontId="9" fillId="2" borderId="40" xfId="0" applyNumberFormat="1" applyFont="1" applyFill="1" applyBorder="1" applyAlignment="1" applyProtection="1">
      <alignment horizontal="right"/>
    </xf>
    <xf numFmtId="4" fontId="9" fillId="2" borderId="20" xfId="0" applyNumberFormat="1" applyFont="1" applyFill="1" applyBorder="1" applyAlignment="1" applyProtection="1">
      <alignment horizontal="right"/>
    </xf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 textRotation="90"/>
    </xf>
    <xf numFmtId="0" fontId="18" fillId="0" borderId="0" xfId="0" applyFont="1" applyFill="1" applyBorder="1" applyAlignment="1" applyProtection="1">
      <alignment horizontal="center" textRotation="90"/>
    </xf>
    <xf numFmtId="0" fontId="21" fillId="0" borderId="0" xfId="0" applyFont="1" applyAlignment="1" applyProtection="1">
      <alignment horizontal="left" wrapText="1"/>
    </xf>
    <xf numFmtId="0" fontId="0" fillId="0" borderId="0" xfId="0" applyAlignment="1">
      <alignment horizontal="left" wrapText="1"/>
    </xf>
    <xf numFmtId="0" fontId="20" fillId="0" borderId="0" xfId="0" applyFont="1" applyAlignment="1" applyProtection="1">
      <alignment horizontal="left" wrapText="1"/>
    </xf>
    <xf numFmtId="0" fontId="10" fillId="2" borderId="0" xfId="0" applyFont="1" applyFill="1" applyBorder="1" applyAlignment="1" applyProtection="1">
      <alignment horizontal="right" vertical="center" wrapText="1"/>
    </xf>
    <xf numFmtId="0" fontId="10" fillId="2" borderId="12" xfId="0" applyFont="1" applyFill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right" vertical="center"/>
    </xf>
    <xf numFmtId="0" fontId="3" fillId="0" borderId="27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9" fillId="0" borderId="24" xfId="0" applyFont="1" applyBorder="1" applyAlignment="1" applyProtection="1">
      <alignment horizontal="left"/>
      <protection locked="0"/>
    </xf>
    <xf numFmtId="0" fontId="9" fillId="0" borderId="11" xfId="0" applyFont="1" applyBorder="1" applyAlignment="1" applyProtection="1">
      <alignment horizontal="left"/>
      <protection locked="0"/>
    </xf>
    <xf numFmtId="0" fontId="9" fillId="0" borderId="28" xfId="0" applyFont="1" applyBorder="1" applyAlignment="1" applyProtection="1">
      <alignment horizontal="left"/>
      <protection locked="0"/>
    </xf>
    <xf numFmtId="0" fontId="4" fillId="2" borderId="38" xfId="0" applyFont="1" applyFill="1" applyBorder="1" applyAlignment="1" applyProtection="1">
      <alignment horizontal="center" vertical="top" wrapText="1"/>
    </xf>
    <xf numFmtId="0" fontId="4" fillId="2" borderId="31" xfId="0" applyFont="1" applyFill="1" applyBorder="1" applyAlignment="1" applyProtection="1">
      <alignment horizontal="center" vertical="top" wrapText="1"/>
    </xf>
    <xf numFmtId="0" fontId="10" fillId="2" borderId="0" xfId="0" applyFont="1" applyFill="1" applyAlignment="1" applyProtection="1">
      <alignment horizontal="left"/>
    </xf>
    <xf numFmtId="0" fontId="10" fillId="2" borderId="0" xfId="0" applyFont="1" applyFill="1" applyAlignment="1" applyProtection="1">
      <alignment horizontal="left" wrapText="1"/>
    </xf>
    <xf numFmtId="0" fontId="10" fillId="2" borderId="12" xfId="0" applyFont="1" applyFill="1" applyBorder="1" applyAlignment="1" applyProtection="1">
      <alignment horizontal="left" wrapText="1"/>
    </xf>
    <xf numFmtId="0" fontId="17" fillId="2" borderId="0" xfId="0" applyFont="1" applyFill="1" applyAlignment="1" applyProtection="1">
      <alignment horizontal="left" vertical="top" wrapText="1"/>
    </xf>
    <xf numFmtId="9" fontId="9" fillId="2" borderId="29" xfId="0" applyNumberFormat="1" applyFont="1" applyFill="1" applyBorder="1" applyAlignment="1" applyProtection="1">
      <alignment horizontal="center" vertical="center"/>
    </xf>
    <xf numFmtId="9" fontId="9" fillId="2" borderId="32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 wrapText="1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</xf>
    <xf numFmtId="0" fontId="3" fillId="0" borderId="25" xfId="0" applyFont="1" applyFill="1" applyBorder="1" applyAlignment="1" applyProtection="1">
      <alignment horizontal="left"/>
      <protection locked="0"/>
    </xf>
    <xf numFmtId="0" fontId="3" fillId="0" borderId="7" xfId="0" applyFont="1" applyFill="1" applyBorder="1" applyAlignment="1" applyProtection="1">
      <alignment horizontal="left"/>
      <protection locked="0"/>
    </xf>
    <xf numFmtId="0" fontId="13" fillId="2" borderId="18" xfId="0" applyFont="1" applyFill="1" applyBorder="1" applyAlignment="1" applyProtection="1">
      <alignment horizontal="center"/>
    </xf>
    <xf numFmtId="0" fontId="13" fillId="2" borderId="33" xfId="0" applyFont="1" applyFill="1" applyBorder="1" applyAlignment="1" applyProtection="1">
      <alignment horizontal="center"/>
    </xf>
    <xf numFmtId="0" fontId="18" fillId="0" borderId="0" xfId="0" applyFont="1" applyAlignment="1" applyProtection="1">
      <alignment horizontal="center" textRotation="90"/>
    </xf>
    <xf numFmtId="0" fontId="9" fillId="2" borderId="18" xfId="0" applyFont="1" applyFill="1" applyBorder="1" applyAlignment="1" applyProtection="1">
      <alignment horizontal="center"/>
    </xf>
    <xf numFmtId="0" fontId="9" fillId="2" borderId="26" xfId="0" applyFont="1" applyFill="1" applyBorder="1" applyAlignment="1" applyProtection="1">
      <alignment horizontal="center"/>
    </xf>
    <xf numFmtId="0" fontId="9" fillId="2" borderId="33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horizontal="center" vertical="center" wrapText="1"/>
    </xf>
    <xf numFmtId="0" fontId="13" fillId="2" borderId="26" xfId="0" applyFont="1" applyFill="1" applyBorder="1" applyAlignment="1" applyProtection="1">
      <alignment horizontal="center"/>
    </xf>
    <xf numFmtId="0" fontId="10" fillId="2" borderId="13" xfId="0" applyFont="1" applyFill="1" applyBorder="1" applyAlignment="1" applyProtection="1">
      <alignment horizontal="center" vertical="top" wrapText="1"/>
    </xf>
    <xf numFmtId="0" fontId="10" fillId="2" borderId="20" xfId="0" applyFont="1" applyFill="1" applyBorder="1" applyAlignment="1" applyProtection="1">
      <alignment horizontal="center" vertical="top" wrapText="1"/>
    </xf>
    <xf numFmtId="0" fontId="10" fillId="2" borderId="8" xfId="0" applyFont="1" applyFill="1" applyBorder="1" applyAlignment="1" applyProtection="1">
      <alignment horizontal="center" vertical="top" wrapText="1"/>
    </xf>
    <xf numFmtId="0" fontId="10" fillId="2" borderId="10" xfId="0" applyFont="1" applyFill="1" applyBorder="1" applyAlignment="1" applyProtection="1">
      <alignment horizontal="center" vertical="top" wrapText="1"/>
    </xf>
    <xf numFmtId="0" fontId="13" fillId="2" borderId="27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10" fillId="2" borderId="27" xfId="0" applyFont="1" applyFill="1" applyBorder="1" applyAlignment="1" applyProtection="1">
      <alignment horizontal="center"/>
    </xf>
    <xf numFmtId="0" fontId="9" fillId="0" borderId="24" xfId="0" applyFont="1" applyFill="1" applyBorder="1" applyAlignment="1" applyProtection="1">
      <alignment horizontal="center"/>
      <protection locked="0"/>
    </xf>
    <xf numFmtId="0" fontId="9" fillId="0" borderId="11" xfId="0" applyFont="1" applyFill="1" applyBorder="1" applyAlignment="1" applyProtection="1">
      <alignment horizontal="center"/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4" fontId="9" fillId="0" borderId="1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J107"/>
  <sheetViews>
    <sheetView showGridLines="0" zoomScaleNormal="100" workbookViewId="0">
      <selection activeCell="C98" sqref="C98"/>
    </sheetView>
  </sheetViews>
  <sheetFormatPr baseColWidth="10" defaultColWidth="11.42578125" defaultRowHeight="12.75" x14ac:dyDescent="0.2"/>
  <cols>
    <col min="1" max="1" width="2.85546875" style="11" customWidth="1"/>
    <col min="2" max="2" width="1.5703125" style="11" customWidth="1"/>
    <col min="3" max="3" width="91.85546875" style="11" customWidth="1"/>
    <col min="4" max="4" width="2.28515625" style="11" hidden="1" customWidth="1"/>
    <col min="5" max="10" width="12" style="11" customWidth="1"/>
    <col min="11" max="16384" width="11.42578125" style="11"/>
  </cols>
  <sheetData>
    <row r="1" spans="1:4" ht="34.5" customHeight="1" x14ac:dyDescent="0.25">
      <c r="A1" s="140" t="s">
        <v>115</v>
      </c>
      <c r="B1" s="144" t="s">
        <v>94</v>
      </c>
      <c r="C1" s="143"/>
      <c r="D1" s="112"/>
    </row>
    <row r="2" spans="1:4" ht="15" customHeight="1" x14ac:dyDescent="0.2">
      <c r="A2" s="140"/>
    </row>
    <row r="3" spans="1:4" ht="15" customHeight="1" x14ac:dyDescent="0.2">
      <c r="A3" s="140"/>
      <c r="B3" s="129" t="s">
        <v>22</v>
      </c>
      <c r="C3" s="129"/>
      <c r="D3" s="129"/>
    </row>
    <row r="4" spans="1:4" ht="15" customHeight="1" x14ac:dyDescent="0.2">
      <c r="A4" s="140"/>
      <c r="B4" s="129" t="s">
        <v>97</v>
      </c>
      <c r="C4" s="129"/>
      <c r="D4" s="129"/>
    </row>
    <row r="5" spans="1:4" ht="15" customHeight="1" x14ac:dyDescent="0.2">
      <c r="A5" s="140"/>
      <c r="B5" s="136"/>
      <c r="C5" s="136"/>
      <c r="D5" s="136"/>
    </row>
    <row r="6" spans="1:4" ht="15" customHeight="1" x14ac:dyDescent="0.2">
      <c r="A6" s="140"/>
      <c r="B6" s="108" t="s">
        <v>98</v>
      </c>
      <c r="C6" s="136"/>
      <c r="D6" s="136"/>
    </row>
    <row r="7" spans="1:4" ht="15" customHeight="1" x14ac:dyDescent="0.2">
      <c r="A7" s="140"/>
      <c r="C7" s="11" t="s">
        <v>18</v>
      </c>
    </row>
    <row r="8" spans="1:4" ht="15" customHeight="1" x14ac:dyDescent="0.2">
      <c r="A8" s="140"/>
      <c r="B8" s="12" t="s">
        <v>20</v>
      </c>
      <c r="C8" s="129" t="s">
        <v>24</v>
      </c>
      <c r="D8" s="129"/>
    </row>
    <row r="9" spans="1:4" ht="15" customHeight="1" x14ac:dyDescent="0.2">
      <c r="A9" s="140"/>
      <c r="C9" s="129" t="s">
        <v>25</v>
      </c>
      <c r="D9" s="129"/>
    </row>
    <row r="10" spans="1:4" ht="15" customHeight="1" x14ac:dyDescent="0.2">
      <c r="A10" s="140"/>
      <c r="C10" s="129" t="s">
        <v>26</v>
      </c>
      <c r="D10" s="129"/>
    </row>
    <row r="11" spans="1:4" ht="15" customHeight="1" x14ac:dyDescent="0.2">
      <c r="A11" s="140"/>
      <c r="C11" s="136"/>
      <c r="D11" s="136"/>
    </row>
    <row r="12" spans="1:4" ht="15" customHeight="1" x14ac:dyDescent="0.2">
      <c r="A12" s="140"/>
      <c r="B12" s="12" t="s">
        <v>20</v>
      </c>
      <c r="C12" s="129" t="s">
        <v>32</v>
      </c>
      <c r="D12" s="129"/>
    </row>
    <row r="13" spans="1:4" ht="15" customHeight="1" x14ac:dyDescent="0.2">
      <c r="A13" s="140"/>
      <c r="C13" s="129" t="s">
        <v>23</v>
      </c>
      <c r="D13" s="129"/>
    </row>
    <row r="14" spans="1:4" ht="15" customHeight="1" x14ac:dyDescent="0.2">
      <c r="A14" s="140"/>
      <c r="C14" s="136"/>
      <c r="D14" s="136"/>
    </row>
    <row r="15" spans="1:4" ht="15" customHeight="1" x14ac:dyDescent="0.2">
      <c r="A15" s="140"/>
      <c r="B15" s="12" t="s">
        <v>20</v>
      </c>
      <c r="C15" s="129" t="s">
        <v>70</v>
      </c>
      <c r="D15" s="129"/>
    </row>
    <row r="16" spans="1:4" ht="15" customHeight="1" x14ac:dyDescent="0.2">
      <c r="A16" s="140"/>
      <c r="C16" s="129" t="s">
        <v>35</v>
      </c>
      <c r="D16" s="129"/>
    </row>
    <row r="17" spans="1:10" ht="15" customHeight="1" x14ac:dyDescent="0.2">
      <c r="A17" s="140"/>
      <c r="C17" s="129" t="s">
        <v>33</v>
      </c>
      <c r="D17" s="129"/>
    </row>
    <row r="18" spans="1:10" ht="15" customHeight="1" x14ac:dyDescent="0.2">
      <c r="A18" s="140"/>
      <c r="C18" s="136"/>
      <c r="D18" s="136"/>
    </row>
    <row r="19" spans="1:10" s="14" customFormat="1" ht="15" customHeight="1" x14ac:dyDescent="0.2">
      <c r="A19" s="140"/>
      <c r="B19" s="13" t="s">
        <v>20</v>
      </c>
      <c r="C19" s="138" t="s">
        <v>100</v>
      </c>
      <c r="D19" s="120"/>
    </row>
    <row r="20" spans="1:10" s="14" customFormat="1" ht="15" customHeight="1" x14ac:dyDescent="0.2">
      <c r="A20" s="140"/>
      <c r="B20" s="13"/>
      <c r="C20" s="138" t="s">
        <v>99</v>
      </c>
      <c r="D20" s="120"/>
    </row>
    <row r="21" spans="1:10" ht="15" customHeight="1" x14ac:dyDescent="0.2">
      <c r="A21" s="140"/>
    </row>
    <row r="22" spans="1:10" ht="15" customHeight="1" x14ac:dyDescent="0.2">
      <c r="A22" s="140"/>
      <c r="B22" s="111" t="s">
        <v>101</v>
      </c>
      <c r="C22" s="111"/>
      <c r="D22" s="111"/>
      <c r="E22" s="15"/>
      <c r="F22" s="15"/>
      <c r="G22" s="15"/>
      <c r="H22" s="15"/>
      <c r="I22" s="15"/>
      <c r="J22" s="15"/>
    </row>
    <row r="23" spans="1:10" ht="15" customHeight="1" x14ac:dyDescent="0.2">
      <c r="A23" s="140"/>
    </row>
    <row r="24" spans="1:10" ht="15" customHeight="1" x14ac:dyDescent="0.2">
      <c r="A24" s="140"/>
      <c r="B24" s="16" t="s">
        <v>36</v>
      </c>
      <c r="C24" s="16"/>
      <c r="D24" s="16"/>
      <c r="E24" s="16"/>
      <c r="F24" s="16"/>
      <c r="G24" s="16"/>
      <c r="H24" s="16"/>
      <c r="I24" s="16"/>
      <c r="J24" s="16"/>
    </row>
    <row r="25" spans="1:10" ht="15" customHeight="1" x14ac:dyDescent="0.2">
      <c r="A25" s="140"/>
      <c r="B25" s="129" t="s">
        <v>34</v>
      </c>
      <c r="C25" s="129"/>
      <c r="D25" s="129"/>
      <c r="E25" s="17"/>
      <c r="F25" s="17"/>
      <c r="G25" s="17"/>
      <c r="H25" s="17"/>
      <c r="I25" s="17"/>
      <c r="J25" s="17"/>
    </row>
    <row r="26" spans="1:10" ht="15" customHeight="1" x14ac:dyDescent="0.2">
      <c r="A26" s="140"/>
      <c r="B26" s="129" t="s">
        <v>42</v>
      </c>
      <c r="C26" s="129"/>
      <c r="D26" s="129"/>
      <c r="E26" s="17"/>
      <c r="F26" s="17"/>
      <c r="G26" s="17"/>
      <c r="H26" s="17"/>
      <c r="I26" s="17"/>
      <c r="J26" s="17"/>
    </row>
    <row r="27" spans="1:10" ht="15" customHeight="1" x14ac:dyDescent="0.2">
      <c r="A27" s="140"/>
    </row>
    <row r="28" spans="1:10" ht="15" customHeight="1" x14ac:dyDescent="0.2">
      <c r="A28" s="140"/>
      <c r="B28" s="142" t="s">
        <v>114</v>
      </c>
      <c r="C28" s="143"/>
      <c r="D28" s="108"/>
      <c r="E28" s="16"/>
      <c r="F28" s="16"/>
      <c r="G28" s="16"/>
      <c r="H28" s="16"/>
      <c r="I28" s="16"/>
      <c r="J28" s="16"/>
    </row>
    <row r="29" spans="1:10" ht="15" customHeight="1" x14ac:dyDescent="0.2">
      <c r="A29" s="140"/>
      <c r="B29" s="143"/>
      <c r="C29" s="143"/>
      <c r="D29" s="108"/>
      <c r="E29" s="16"/>
      <c r="F29" s="16"/>
      <c r="G29" s="16"/>
      <c r="H29" s="16"/>
      <c r="I29" s="16"/>
      <c r="J29" s="16"/>
    </row>
    <row r="30" spans="1:10" ht="15" customHeight="1" x14ac:dyDescent="0.2">
      <c r="A30" s="140"/>
      <c r="B30" s="129" t="s">
        <v>27</v>
      </c>
      <c r="C30" s="129"/>
      <c r="D30" s="129"/>
      <c r="E30" s="17"/>
      <c r="F30" s="17"/>
      <c r="G30" s="17"/>
      <c r="H30" s="17"/>
      <c r="I30" s="17"/>
      <c r="J30" s="17"/>
    </row>
    <row r="31" spans="1:10" ht="15" customHeight="1" x14ac:dyDescent="0.2">
      <c r="A31" s="140"/>
      <c r="B31" s="129" t="s">
        <v>28</v>
      </c>
      <c r="C31" s="129"/>
      <c r="D31" s="129"/>
      <c r="E31" s="17"/>
      <c r="F31" s="17"/>
      <c r="G31" s="17"/>
      <c r="H31" s="17"/>
      <c r="I31" s="17"/>
      <c r="J31" s="17"/>
    </row>
    <row r="32" spans="1:10" ht="15" customHeight="1" x14ac:dyDescent="0.2">
      <c r="A32" s="140"/>
      <c r="B32" s="129"/>
      <c r="C32" s="129"/>
      <c r="D32" s="129"/>
      <c r="E32" s="129"/>
      <c r="F32" s="129"/>
      <c r="G32" s="129"/>
      <c r="H32" s="129"/>
      <c r="I32" s="129"/>
      <c r="J32" s="129"/>
    </row>
    <row r="33" spans="1:10" ht="15" customHeight="1" x14ac:dyDescent="0.2">
      <c r="A33" s="140"/>
      <c r="B33" s="16" t="s">
        <v>37</v>
      </c>
      <c r="C33" s="16"/>
      <c r="D33" s="16"/>
      <c r="E33" s="16"/>
      <c r="F33" s="16"/>
      <c r="G33" s="16"/>
      <c r="H33" s="16"/>
      <c r="I33" s="16"/>
      <c r="J33" s="16"/>
    </row>
    <row r="34" spans="1:10" ht="15" customHeight="1" x14ac:dyDescent="0.2">
      <c r="A34" s="140"/>
      <c r="B34" s="129" t="s">
        <v>39</v>
      </c>
      <c r="C34" s="129"/>
      <c r="D34" s="129"/>
      <c r="E34" s="17"/>
      <c r="F34" s="17"/>
      <c r="G34" s="17"/>
      <c r="H34" s="17"/>
      <c r="I34" s="17"/>
      <c r="J34" s="17"/>
    </row>
    <row r="35" spans="1:10" ht="15" customHeight="1" x14ac:dyDescent="0.2">
      <c r="A35" s="140"/>
    </row>
    <row r="36" spans="1:10" ht="15" customHeight="1" x14ac:dyDescent="0.2">
      <c r="A36" s="140"/>
      <c r="B36" s="16" t="s">
        <v>92</v>
      </c>
      <c r="C36" s="16"/>
      <c r="D36" s="16"/>
      <c r="E36" s="16"/>
      <c r="F36" s="16"/>
      <c r="G36" s="16"/>
      <c r="H36" s="16"/>
      <c r="I36" s="16"/>
      <c r="J36" s="16"/>
    </row>
    <row r="37" spans="1:10" ht="15" customHeight="1" x14ac:dyDescent="0.2">
      <c r="A37" s="140"/>
      <c r="B37" s="129" t="s">
        <v>29</v>
      </c>
      <c r="C37" s="129"/>
      <c r="D37" s="129"/>
      <c r="E37" s="17"/>
      <c r="F37" s="17"/>
      <c r="G37" s="17"/>
      <c r="H37" s="17"/>
      <c r="I37" s="17"/>
      <c r="J37" s="17"/>
    </row>
    <row r="38" spans="1:10" ht="15" customHeight="1" x14ac:dyDescent="0.2">
      <c r="A38" s="140"/>
      <c r="B38" s="129" t="s">
        <v>30</v>
      </c>
      <c r="C38" s="129"/>
      <c r="D38" s="129"/>
      <c r="E38" s="17"/>
      <c r="F38" s="17"/>
      <c r="G38" s="17"/>
      <c r="H38" s="17"/>
      <c r="I38" s="17"/>
      <c r="J38" s="17"/>
    </row>
    <row r="39" spans="1:10" ht="15" customHeight="1" x14ac:dyDescent="0.2">
      <c r="A39" s="140"/>
      <c r="B39" s="129" t="s">
        <v>43</v>
      </c>
      <c r="C39" s="129"/>
      <c r="D39" s="129"/>
      <c r="E39" s="17"/>
      <c r="F39" s="17"/>
      <c r="G39" s="17"/>
      <c r="H39" s="17"/>
      <c r="I39" s="17"/>
      <c r="J39" s="17"/>
    </row>
    <row r="40" spans="1:10" ht="15" customHeight="1" x14ac:dyDescent="0.2">
      <c r="A40" s="140"/>
      <c r="B40" s="129" t="s">
        <v>44</v>
      </c>
      <c r="C40" s="129"/>
      <c r="D40" s="129"/>
      <c r="E40" s="17"/>
      <c r="F40" s="17"/>
      <c r="G40" s="17"/>
      <c r="H40" s="17"/>
      <c r="I40" s="17"/>
      <c r="J40" s="17"/>
    </row>
    <row r="41" spans="1:10" ht="15" customHeight="1" x14ac:dyDescent="0.2">
      <c r="A41" s="140"/>
    </row>
    <row r="42" spans="1:10" ht="15" customHeight="1" x14ac:dyDescent="0.2">
      <c r="A42" s="140"/>
      <c r="B42" s="111" t="s">
        <v>102</v>
      </c>
      <c r="C42" s="111"/>
      <c r="D42" s="111"/>
      <c r="E42" s="15"/>
      <c r="F42" s="15"/>
      <c r="G42" s="15"/>
      <c r="H42" s="15"/>
      <c r="I42" s="15"/>
      <c r="J42" s="15"/>
    </row>
    <row r="43" spans="1:10" ht="15" customHeight="1" x14ac:dyDescent="0.2">
      <c r="A43" s="140"/>
    </row>
    <row r="44" spans="1:10" ht="15" customHeight="1" x14ac:dyDescent="0.2">
      <c r="A44" s="140"/>
      <c r="B44" s="110" t="s">
        <v>8</v>
      </c>
      <c r="C44" s="110"/>
      <c r="D44" s="110"/>
      <c r="E44" s="18"/>
      <c r="F44" s="18"/>
      <c r="G44" s="18"/>
      <c r="H44" s="18"/>
      <c r="I44" s="18"/>
      <c r="J44" s="18"/>
    </row>
    <row r="45" spans="1:10" ht="15" customHeight="1" x14ac:dyDescent="0.2">
      <c r="A45" s="140"/>
      <c r="B45" s="129" t="s">
        <v>71</v>
      </c>
      <c r="C45" s="129"/>
      <c r="D45" s="129"/>
      <c r="E45" s="17"/>
      <c r="F45" s="17"/>
      <c r="G45" s="17"/>
      <c r="H45" s="17"/>
      <c r="I45" s="17"/>
      <c r="J45" s="17"/>
    </row>
    <row r="46" spans="1:10" ht="15" customHeight="1" x14ac:dyDescent="0.2">
      <c r="A46" s="140"/>
      <c r="B46" s="129" t="s">
        <v>72</v>
      </c>
      <c r="C46" s="129"/>
      <c r="D46" s="129"/>
      <c r="E46" s="17"/>
      <c r="F46" s="17"/>
      <c r="G46" s="17"/>
      <c r="H46" s="17"/>
      <c r="I46" s="17"/>
      <c r="J46" s="17"/>
    </row>
    <row r="47" spans="1:10" ht="15" customHeight="1" x14ac:dyDescent="0.2">
      <c r="A47" s="140"/>
      <c r="B47" s="129" t="s">
        <v>73</v>
      </c>
      <c r="C47" s="129"/>
      <c r="D47" s="129"/>
      <c r="E47" s="17"/>
      <c r="F47" s="17"/>
      <c r="G47" s="17"/>
      <c r="H47" s="17"/>
      <c r="I47" s="17"/>
      <c r="J47" s="17"/>
    </row>
    <row r="48" spans="1:10" ht="15" customHeight="1" x14ac:dyDescent="0.2">
      <c r="A48" s="140"/>
      <c r="B48" s="139"/>
      <c r="C48" s="139"/>
      <c r="D48" s="139"/>
      <c r="E48" s="17"/>
      <c r="F48" s="17"/>
      <c r="G48" s="17"/>
      <c r="H48" s="17"/>
      <c r="I48" s="17"/>
      <c r="J48" s="17"/>
    </row>
    <row r="49" spans="1:10" ht="15" customHeight="1" x14ac:dyDescent="0.2">
      <c r="A49" s="140"/>
      <c r="B49" s="139"/>
      <c r="C49" s="139"/>
      <c r="D49" s="139"/>
      <c r="E49" s="17"/>
      <c r="F49" s="17"/>
      <c r="G49" s="17"/>
      <c r="H49" s="17"/>
      <c r="I49" s="17"/>
      <c r="J49" s="17"/>
    </row>
    <row r="50" spans="1:10" ht="15" customHeight="1" x14ac:dyDescent="0.2">
      <c r="A50" s="140"/>
      <c r="B50" s="139"/>
      <c r="C50" s="139"/>
      <c r="D50" s="139"/>
      <c r="E50" s="17"/>
      <c r="F50" s="17"/>
      <c r="G50" s="17"/>
      <c r="H50" s="17"/>
      <c r="I50" s="17"/>
      <c r="J50" s="17"/>
    </row>
    <row r="51" spans="1:10" ht="15" customHeight="1" x14ac:dyDescent="0.2">
      <c r="A51" s="140"/>
    </row>
    <row r="52" spans="1:10" ht="15" customHeight="1" x14ac:dyDescent="0.2">
      <c r="A52" s="140"/>
      <c r="B52" s="108" t="s">
        <v>74</v>
      </c>
      <c r="C52" s="108"/>
      <c r="D52" s="108"/>
      <c r="E52" s="16"/>
      <c r="F52" s="16"/>
      <c r="G52" s="16"/>
      <c r="H52" s="16"/>
      <c r="I52" s="16"/>
      <c r="J52" s="16"/>
    </row>
    <row r="53" spans="1:10" ht="7.5" customHeight="1" x14ac:dyDescent="0.2">
      <c r="A53" s="140"/>
      <c r="B53" s="108"/>
      <c r="C53" s="108"/>
      <c r="D53" s="108"/>
      <c r="E53" s="16"/>
      <c r="F53" s="16"/>
      <c r="G53" s="16"/>
      <c r="H53" s="16"/>
      <c r="I53" s="16"/>
      <c r="J53" s="16"/>
    </row>
    <row r="54" spans="1:10" s="14" customFormat="1" ht="15" customHeight="1" x14ac:dyDescent="0.2">
      <c r="A54" s="140"/>
      <c r="B54" s="109" t="s">
        <v>75</v>
      </c>
      <c r="C54" s="109"/>
      <c r="D54" s="109"/>
      <c r="E54" s="19"/>
      <c r="F54" s="19"/>
      <c r="G54" s="19"/>
      <c r="H54" s="19"/>
    </row>
    <row r="55" spans="1:10" ht="15" customHeight="1" x14ac:dyDescent="0.2">
      <c r="A55" s="140"/>
      <c r="B55" s="129" t="s">
        <v>104</v>
      </c>
      <c r="C55" s="129"/>
      <c r="D55" s="129"/>
      <c r="E55" s="17"/>
      <c r="F55" s="17"/>
      <c r="G55" s="17"/>
      <c r="H55" s="17"/>
    </row>
    <row r="56" spans="1:10" ht="15" customHeight="1" x14ac:dyDescent="0.2">
      <c r="A56" s="140"/>
      <c r="B56" s="129"/>
      <c r="C56" s="129"/>
      <c r="D56" s="129"/>
      <c r="E56" s="17"/>
      <c r="F56" s="17"/>
      <c r="G56" s="17"/>
      <c r="H56" s="17"/>
    </row>
    <row r="57" spans="1:10" s="14" customFormat="1" ht="15" customHeight="1" x14ac:dyDescent="0.2">
      <c r="A57" s="140"/>
      <c r="B57" s="109" t="s">
        <v>76</v>
      </c>
      <c r="C57" s="109"/>
      <c r="D57" s="109"/>
      <c r="E57" s="19"/>
      <c r="F57" s="19"/>
      <c r="G57" s="19"/>
      <c r="H57" s="19"/>
    </row>
    <row r="58" spans="1:10" ht="15" customHeight="1" x14ac:dyDescent="0.2">
      <c r="A58" s="140"/>
      <c r="B58" s="129" t="s">
        <v>105</v>
      </c>
      <c r="C58" s="129"/>
      <c r="D58" s="129"/>
      <c r="E58" s="17"/>
      <c r="F58" s="17"/>
      <c r="G58" s="17"/>
      <c r="H58" s="17"/>
    </row>
    <row r="59" spans="1:10" ht="15" customHeight="1" x14ac:dyDescent="0.2">
      <c r="A59" s="140"/>
      <c r="B59" s="129"/>
      <c r="C59" s="129"/>
      <c r="D59" s="129"/>
      <c r="E59" s="17"/>
      <c r="F59" s="17"/>
      <c r="G59" s="17"/>
      <c r="H59" s="17"/>
    </row>
    <row r="60" spans="1:10" ht="15" customHeight="1" x14ac:dyDescent="0.2">
      <c r="A60" s="140"/>
      <c r="B60" s="109" t="s">
        <v>77</v>
      </c>
      <c r="C60" s="129"/>
      <c r="D60" s="129"/>
      <c r="E60" s="17"/>
      <c r="F60" s="17"/>
      <c r="G60" s="17"/>
      <c r="H60" s="17"/>
    </row>
    <row r="61" spans="1:10" ht="15" customHeight="1" x14ac:dyDescent="0.2">
      <c r="A61" s="140"/>
      <c r="B61" s="129" t="s">
        <v>78</v>
      </c>
      <c r="C61" s="129"/>
      <c r="D61" s="129"/>
      <c r="E61" s="17"/>
      <c r="F61" s="17"/>
      <c r="G61" s="17"/>
      <c r="H61" s="17"/>
    </row>
    <row r="62" spans="1:10" ht="15" customHeight="1" x14ac:dyDescent="0.2">
      <c r="A62" s="140"/>
      <c r="B62" s="129"/>
      <c r="C62" s="129"/>
      <c r="D62" s="129"/>
      <c r="E62" s="17"/>
      <c r="F62" s="17"/>
      <c r="G62" s="17"/>
      <c r="H62" s="17"/>
    </row>
    <row r="63" spans="1:10" s="14" customFormat="1" ht="15" customHeight="1" x14ac:dyDescent="0.2">
      <c r="A63" s="140"/>
      <c r="B63" s="14" t="s">
        <v>103</v>
      </c>
    </row>
    <row r="64" spans="1:10" ht="15" customHeight="1" x14ac:dyDescent="0.2">
      <c r="A64" s="140"/>
      <c r="B64" s="11" t="s">
        <v>87</v>
      </c>
    </row>
    <row r="65" spans="1:8" ht="15" customHeight="1" x14ac:dyDescent="0.2">
      <c r="A65" s="140"/>
      <c r="B65" s="129" t="s">
        <v>79</v>
      </c>
      <c r="C65" s="109"/>
      <c r="D65" s="109"/>
      <c r="E65" s="19"/>
      <c r="F65" s="19"/>
      <c r="G65" s="19"/>
      <c r="H65" s="19"/>
    </row>
    <row r="66" spans="1:8" ht="15" customHeight="1" x14ac:dyDescent="0.2">
      <c r="A66" s="140"/>
      <c r="B66" s="129"/>
      <c r="C66" s="109"/>
      <c r="D66" s="109"/>
      <c r="E66" s="19"/>
      <c r="F66" s="19"/>
      <c r="G66" s="19"/>
      <c r="H66" s="19"/>
    </row>
    <row r="67" spans="1:8" ht="15" customHeight="1" x14ac:dyDescent="0.2">
      <c r="A67" s="140"/>
      <c r="B67" s="109" t="s">
        <v>106</v>
      </c>
      <c r="C67" s="109"/>
      <c r="D67" s="109"/>
      <c r="E67" s="19"/>
      <c r="F67" s="19"/>
      <c r="G67" s="19"/>
      <c r="H67" s="19"/>
    </row>
    <row r="68" spans="1:8" ht="15" customHeight="1" x14ac:dyDescent="0.2">
      <c r="A68" s="140"/>
      <c r="B68" s="137" t="s">
        <v>78</v>
      </c>
      <c r="C68" s="109"/>
      <c r="D68" s="109"/>
      <c r="E68" s="19"/>
      <c r="F68" s="19"/>
      <c r="G68" s="19"/>
      <c r="H68" s="19"/>
    </row>
    <row r="69" spans="1:8" ht="15" customHeight="1" x14ac:dyDescent="0.2">
      <c r="A69" s="140"/>
      <c r="B69" s="137"/>
      <c r="C69" s="109"/>
      <c r="D69" s="109"/>
      <c r="E69" s="19"/>
      <c r="F69" s="19"/>
      <c r="G69" s="19"/>
      <c r="H69" s="19"/>
    </row>
    <row r="70" spans="1:8" ht="15" customHeight="1" x14ac:dyDescent="0.2">
      <c r="A70" s="140"/>
      <c r="B70" s="14" t="s">
        <v>107</v>
      </c>
      <c r="C70" s="109"/>
      <c r="D70" s="109"/>
      <c r="E70" s="19"/>
      <c r="F70" s="19"/>
      <c r="G70" s="19"/>
      <c r="H70" s="19"/>
    </row>
    <row r="71" spans="1:8" ht="15" customHeight="1" x14ac:dyDescent="0.2">
      <c r="A71" s="140"/>
      <c r="B71" s="11" t="s">
        <v>93</v>
      </c>
      <c r="C71" s="109"/>
      <c r="D71" s="109"/>
      <c r="E71" s="19"/>
      <c r="F71" s="19"/>
      <c r="G71" s="19"/>
      <c r="H71" s="19"/>
    </row>
    <row r="72" spans="1:8" ht="15" customHeight="1" x14ac:dyDescent="0.2">
      <c r="A72" s="140"/>
      <c r="B72" s="129"/>
      <c r="C72" s="109"/>
      <c r="D72" s="109"/>
      <c r="E72" s="19"/>
      <c r="F72" s="19"/>
      <c r="G72" s="19"/>
      <c r="H72" s="19"/>
    </row>
    <row r="73" spans="1:8" s="14" customFormat="1" ht="15" customHeight="1" x14ac:dyDescent="0.2">
      <c r="A73" s="140"/>
      <c r="B73" s="109" t="s">
        <v>108</v>
      </c>
      <c r="C73" s="109"/>
      <c r="D73" s="109"/>
      <c r="E73" s="19"/>
      <c r="F73" s="19"/>
      <c r="G73" s="19"/>
      <c r="H73" s="19"/>
    </row>
    <row r="74" spans="1:8" ht="15" customHeight="1" x14ac:dyDescent="0.2">
      <c r="A74" s="140"/>
      <c r="B74" s="129" t="s">
        <v>80</v>
      </c>
      <c r="C74" s="109"/>
      <c r="D74" s="109"/>
      <c r="E74" s="19"/>
      <c r="F74" s="19"/>
      <c r="G74" s="19"/>
      <c r="H74" s="19"/>
    </row>
    <row r="75" spans="1:8" ht="15" customHeight="1" x14ac:dyDescent="0.2">
      <c r="A75" s="140"/>
      <c r="B75" s="129" t="s">
        <v>81</v>
      </c>
      <c r="C75" s="109"/>
      <c r="D75" s="109"/>
      <c r="E75" s="19"/>
      <c r="F75" s="19"/>
      <c r="G75" s="19"/>
      <c r="H75" s="19"/>
    </row>
    <row r="76" spans="1:8" ht="15" customHeight="1" x14ac:dyDescent="0.2">
      <c r="A76" s="140"/>
      <c r="B76" s="129"/>
      <c r="C76" s="109"/>
      <c r="D76" s="109"/>
      <c r="E76" s="19"/>
      <c r="F76" s="19"/>
      <c r="G76" s="19"/>
      <c r="H76" s="19"/>
    </row>
    <row r="77" spans="1:8" ht="15" customHeight="1" x14ac:dyDescent="0.2">
      <c r="A77" s="140"/>
      <c r="B77" s="109" t="s">
        <v>109</v>
      </c>
      <c r="C77" s="109"/>
      <c r="D77" s="109"/>
      <c r="E77" s="19"/>
      <c r="F77" s="19"/>
      <c r="G77" s="19"/>
      <c r="H77" s="19"/>
    </row>
    <row r="78" spans="1:8" ht="15" customHeight="1" x14ac:dyDescent="0.2">
      <c r="A78" s="140"/>
      <c r="B78" s="129" t="s">
        <v>82</v>
      </c>
      <c r="C78" s="109"/>
      <c r="D78" s="109"/>
      <c r="E78" s="19"/>
      <c r="F78" s="19"/>
      <c r="G78" s="19"/>
      <c r="H78" s="19"/>
    </row>
    <row r="79" spans="1:8" ht="15" customHeight="1" x14ac:dyDescent="0.2">
      <c r="A79" s="140"/>
      <c r="B79" s="11" t="s">
        <v>83</v>
      </c>
    </row>
    <row r="80" spans="1:8" ht="15" customHeight="1" x14ac:dyDescent="0.2">
      <c r="A80" s="141"/>
      <c r="B80" s="129" t="s">
        <v>19</v>
      </c>
      <c r="C80" s="129"/>
      <c r="D80" s="129"/>
      <c r="E80" s="17"/>
      <c r="F80" s="17"/>
      <c r="G80" s="17"/>
      <c r="H80" s="17"/>
    </row>
    <row r="81" spans="1:8" ht="15" customHeight="1" x14ac:dyDescent="0.2">
      <c r="A81" s="141"/>
      <c r="B81" s="129" t="s">
        <v>110</v>
      </c>
      <c r="C81" s="129"/>
      <c r="D81" s="129"/>
      <c r="E81" s="17"/>
      <c r="F81" s="17"/>
      <c r="G81" s="17"/>
      <c r="H81" s="17"/>
    </row>
    <row r="82" spans="1:8" ht="15" customHeight="1" x14ac:dyDescent="0.2">
      <c r="A82" s="141"/>
      <c r="B82" s="129"/>
      <c r="C82" s="129"/>
      <c r="D82" s="129"/>
      <c r="E82" s="129"/>
      <c r="F82" s="129"/>
      <c r="G82" s="129"/>
      <c r="H82" s="129"/>
    </row>
    <row r="83" spans="1:8" ht="15" customHeight="1" x14ac:dyDescent="0.2">
      <c r="A83" s="141"/>
      <c r="B83" s="14" t="s">
        <v>111</v>
      </c>
    </row>
    <row r="84" spans="1:8" ht="15" customHeight="1" x14ac:dyDescent="0.2">
      <c r="A84" s="141"/>
      <c r="B84" s="129" t="s">
        <v>84</v>
      </c>
      <c r="C84" s="129"/>
      <c r="D84" s="129"/>
      <c r="E84" s="17"/>
      <c r="F84" s="17"/>
      <c r="G84" s="17"/>
      <c r="H84" s="17"/>
    </row>
    <row r="85" spans="1:8" ht="15" customHeight="1" x14ac:dyDescent="0.2">
      <c r="A85" s="141"/>
      <c r="B85" s="129" t="s">
        <v>31</v>
      </c>
      <c r="C85" s="129"/>
      <c r="D85" s="129"/>
      <c r="E85" s="17"/>
      <c r="F85" s="17"/>
      <c r="G85" s="17"/>
      <c r="H85" s="17"/>
    </row>
    <row r="86" spans="1:8" ht="15" customHeight="1" x14ac:dyDescent="0.2">
      <c r="A86" s="141"/>
      <c r="B86" s="129" t="s">
        <v>112</v>
      </c>
      <c r="C86" s="129"/>
      <c r="D86" s="129"/>
      <c r="E86" s="17"/>
      <c r="F86" s="17"/>
      <c r="G86" s="17"/>
      <c r="H86" s="17"/>
    </row>
    <row r="87" spans="1:8" ht="15" customHeight="1" x14ac:dyDescent="0.2">
      <c r="A87" s="141"/>
      <c r="B87" s="129"/>
      <c r="C87" s="129"/>
      <c r="D87" s="129"/>
      <c r="E87" s="129"/>
      <c r="F87" s="129"/>
      <c r="G87" s="129"/>
      <c r="H87" s="129"/>
    </row>
    <row r="88" spans="1:8" s="14" customFormat="1" ht="15" customHeight="1" x14ac:dyDescent="0.2">
      <c r="A88" s="141"/>
      <c r="B88" s="109" t="s">
        <v>113</v>
      </c>
      <c r="C88" s="109"/>
      <c r="D88" s="109"/>
      <c r="E88" s="109"/>
      <c r="F88" s="109"/>
      <c r="G88" s="109"/>
      <c r="H88" s="109"/>
    </row>
    <row r="89" spans="1:8" ht="15" customHeight="1" x14ac:dyDescent="0.2">
      <c r="A89" s="141"/>
      <c r="B89" s="129" t="s">
        <v>21</v>
      </c>
      <c r="C89" s="129"/>
      <c r="D89" s="129"/>
      <c r="E89" s="17"/>
      <c r="F89" s="17"/>
      <c r="G89" s="17"/>
      <c r="H89" s="17"/>
    </row>
    <row r="90" spans="1:8" ht="15" customHeight="1" x14ac:dyDescent="0.2">
      <c r="A90" s="141"/>
      <c r="B90" s="129" t="s">
        <v>85</v>
      </c>
      <c r="C90" s="129"/>
      <c r="D90" s="129"/>
      <c r="E90" s="17"/>
      <c r="F90" s="17"/>
      <c r="G90" s="17"/>
      <c r="H90" s="17"/>
    </row>
    <row r="91" spans="1:8" ht="15" customHeight="1" x14ac:dyDescent="0.2">
      <c r="A91" s="141"/>
      <c r="B91" s="129" t="s">
        <v>86</v>
      </c>
      <c r="C91" s="129"/>
      <c r="D91" s="129"/>
      <c r="E91" s="17"/>
      <c r="F91" s="17"/>
      <c r="G91" s="17"/>
      <c r="H91" s="17"/>
    </row>
    <row r="92" spans="1:8" ht="15" customHeight="1" x14ac:dyDescent="0.2">
      <c r="A92" s="141"/>
    </row>
    <row r="93" spans="1:8" s="14" customFormat="1" ht="15" customHeight="1" x14ac:dyDescent="0.2">
      <c r="A93" s="141"/>
    </row>
    <row r="94" spans="1:8" ht="15" customHeight="1" x14ac:dyDescent="0.2">
      <c r="A94" s="141"/>
    </row>
    <row r="95" spans="1:8" x14ac:dyDescent="0.2">
      <c r="A95" s="141"/>
    </row>
    <row r="96" spans="1:8" x14ac:dyDescent="0.2">
      <c r="A96" s="141"/>
    </row>
    <row r="97" spans="1:1" x14ac:dyDescent="0.2">
      <c r="A97" s="141"/>
    </row>
    <row r="98" spans="1:1" x14ac:dyDescent="0.2">
      <c r="A98" s="141"/>
    </row>
    <row r="99" spans="1:1" x14ac:dyDescent="0.2">
      <c r="A99" s="141"/>
    </row>
    <row r="100" spans="1:1" x14ac:dyDescent="0.2">
      <c r="A100" s="141"/>
    </row>
    <row r="101" spans="1:1" x14ac:dyDescent="0.2">
      <c r="A101" s="141"/>
    </row>
    <row r="102" spans="1:1" x14ac:dyDescent="0.2">
      <c r="A102" s="141"/>
    </row>
    <row r="103" spans="1:1" x14ac:dyDescent="0.2">
      <c r="A103" s="141"/>
    </row>
    <row r="104" spans="1:1" x14ac:dyDescent="0.2">
      <c r="A104" s="141"/>
    </row>
    <row r="105" spans="1:1" x14ac:dyDescent="0.2">
      <c r="A105" s="141"/>
    </row>
    <row r="106" spans="1:1" x14ac:dyDescent="0.2">
      <c r="A106" s="141"/>
    </row>
    <row r="107" spans="1:1" x14ac:dyDescent="0.2">
      <c r="A107" s="55"/>
    </row>
  </sheetData>
  <sheetProtection algorithmName="SHA-512" hashValue="vfHTKr6fEY/v5O8vZvImRJb/oDnQsRaT/1IXErkUOjhaFROWwGpJPuxvLytiOsp6fwsABKCAWhKYeWyVe8pRWg==" saltValue="60BSO8bnHhB2N/2XG2fQMw==" spinCount="100000" sheet="1" selectLockedCells="1"/>
  <mergeCells count="4">
    <mergeCell ref="A1:A79"/>
    <mergeCell ref="A80:A106"/>
    <mergeCell ref="B28:C29"/>
    <mergeCell ref="B1:C1"/>
  </mergeCells>
  <pageMargins left="0.47244094488188981" right="0.49" top="0.74803149606299213" bottom="0.74803149606299213" header="0.31496062992125984" footer="0.31496062992125984"/>
  <pageSetup paperSize="9" scale="96" orientation="portrait" r:id="rId1"/>
  <headerFooter differentFirst="1">
    <oddHeader>&amp;R&amp;"Arial,Standard"&amp;8Seite 2 von 2</oddHeader>
    <firstHeader>&amp;R&amp;"Arial,Standard"&amp;8Seite 1 von 2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N38"/>
  <sheetViews>
    <sheetView showGridLines="0" showZeros="0" zoomScale="115" zoomScaleNormal="115" workbookViewId="0">
      <selection activeCell="E21" sqref="E21:H21"/>
    </sheetView>
  </sheetViews>
  <sheetFormatPr baseColWidth="10" defaultColWidth="11.42578125" defaultRowHeight="14.25" x14ac:dyDescent="0.2"/>
  <cols>
    <col min="1" max="1" width="2.42578125" style="22" customWidth="1"/>
    <col min="2" max="2" width="3" style="22" customWidth="1"/>
    <col min="3" max="3" width="11.85546875" style="22" customWidth="1"/>
    <col min="4" max="4" width="27.42578125" style="22" customWidth="1"/>
    <col min="5" max="5" width="11" style="22" customWidth="1"/>
    <col min="6" max="6" width="13.42578125" style="22" customWidth="1"/>
    <col min="7" max="7" width="21.140625" style="22" customWidth="1"/>
    <col min="8" max="8" width="23.28515625" style="22" customWidth="1"/>
    <col min="9" max="9" width="14.42578125" style="22" customWidth="1"/>
    <col min="10" max="10" width="8.28515625" style="22" customWidth="1"/>
    <col min="11" max="11" width="9.42578125" style="21" hidden="1" customWidth="1"/>
    <col min="12" max="12" width="19.42578125" style="22" customWidth="1"/>
    <col min="13" max="16384" width="11.42578125" style="22"/>
  </cols>
  <sheetData>
    <row r="1" spans="1:13" ht="4.7" customHeight="1" x14ac:dyDescent="0.2">
      <c r="A1" s="20"/>
      <c r="B1" s="10"/>
      <c r="C1" s="10"/>
      <c r="D1" s="10"/>
      <c r="E1" s="10"/>
      <c r="F1" s="10"/>
      <c r="G1" s="10"/>
      <c r="H1" s="10"/>
      <c r="I1" s="10"/>
      <c r="J1" s="10"/>
    </row>
    <row r="2" spans="1:13" ht="15" customHeight="1" x14ac:dyDescent="0.2">
      <c r="A2" s="141" t="s">
        <v>116</v>
      </c>
      <c r="B2" s="10"/>
      <c r="C2" s="23" t="s">
        <v>38</v>
      </c>
      <c r="D2" s="23"/>
      <c r="E2" s="150"/>
      <c r="F2" s="151"/>
      <c r="G2" s="151"/>
      <c r="H2" s="151"/>
      <c r="I2" s="152"/>
      <c r="J2" s="24"/>
    </row>
    <row r="3" spans="1:13" ht="6.75" customHeight="1" x14ac:dyDescent="0.2">
      <c r="A3" s="141"/>
      <c r="B3" s="10"/>
      <c r="C3" s="10"/>
      <c r="D3" s="10"/>
      <c r="E3" s="10"/>
      <c r="F3" s="10"/>
      <c r="G3" s="10"/>
      <c r="H3" s="10"/>
      <c r="I3" s="10"/>
      <c r="J3" s="10"/>
    </row>
    <row r="4" spans="1:13" x14ac:dyDescent="0.2">
      <c r="A4" s="141"/>
      <c r="B4" s="10"/>
      <c r="C4" s="155" t="s">
        <v>40</v>
      </c>
      <c r="D4" s="155"/>
      <c r="E4" s="155"/>
      <c r="F4" s="130"/>
      <c r="G4" s="25"/>
      <c r="H4" s="56" t="s">
        <v>13</v>
      </c>
      <c r="I4" s="3"/>
      <c r="J4" s="27"/>
      <c r="K4" s="28">
        <f>IF(AND(F4="bis 249",F6="ja"),60%,IF(AND(F4="bis 249",F6="nein"),60%,IF(AND(F4="bis 249",F6=""),60%,IF(AND(F4="250 und mehr",F6="ja"),40%,IF(F4="250 und mehr",40%,0)))))</f>
        <v>0</v>
      </c>
      <c r="L4" s="29"/>
    </row>
    <row r="5" spans="1:13" s="33" customFormat="1" ht="7.5" customHeight="1" x14ac:dyDescent="0.2">
      <c r="A5" s="141"/>
      <c r="B5" s="24"/>
      <c r="C5" s="155" t="s">
        <v>91</v>
      </c>
      <c r="D5" s="155"/>
      <c r="E5" s="155"/>
      <c r="F5" s="30"/>
      <c r="G5" s="30"/>
      <c r="H5" s="31"/>
      <c r="I5" s="57"/>
      <c r="J5" s="24"/>
      <c r="K5" s="32"/>
      <c r="L5" s="20"/>
    </row>
    <row r="6" spans="1:13" x14ac:dyDescent="0.2">
      <c r="A6" s="141"/>
      <c r="B6" s="10"/>
      <c r="C6" s="155"/>
      <c r="D6" s="155"/>
      <c r="E6" s="155"/>
      <c r="F6" s="1"/>
      <c r="G6" s="30"/>
      <c r="H6" s="26"/>
      <c r="I6" s="57"/>
      <c r="J6" s="34"/>
    </row>
    <row r="7" spans="1:13" x14ac:dyDescent="0.2">
      <c r="A7" s="141"/>
      <c r="B7" s="10"/>
      <c r="C7" s="158" t="s">
        <v>17</v>
      </c>
      <c r="D7" s="158"/>
      <c r="E7" s="158"/>
      <c r="F7" s="8"/>
      <c r="G7" s="8"/>
      <c r="H7" s="161"/>
      <c r="I7" s="161"/>
      <c r="J7" s="34"/>
    </row>
    <row r="8" spans="1:13" ht="7.5" customHeight="1" x14ac:dyDescent="0.2">
      <c r="A8" s="141"/>
      <c r="B8" s="10"/>
      <c r="C8" s="128"/>
      <c r="D8" s="128"/>
      <c r="E8" s="128"/>
      <c r="F8" s="30"/>
      <c r="G8" s="145" t="s">
        <v>69</v>
      </c>
      <c r="H8" s="146"/>
      <c r="I8" s="159">
        <f>SUM(IF(F4="bis 10",0.6,IF(F4="bis 249",0.5,IF(F4="über 249",0.4,0))),IF(F9="ja",0.1,0))</f>
        <v>0</v>
      </c>
      <c r="J8" s="10"/>
    </row>
    <row r="9" spans="1:13" ht="15.75" customHeight="1" x14ac:dyDescent="0.2">
      <c r="A9" s="141"/>
      <c r="B9" s="10"/>
      <c r="C9" s="156" t="s">
        <v>12</v>
      </c>
      <c r="D9" s="156"/>
      <c r="E9" s="157"/>
      <c r="F9" s="1"/>
      <c r="G9" s="147"/>
      <c r="H9" s="146"/>
      <c r="I9" s="160"/>
      <c r="J9" s="10"/>
      <c r="K9" s="35">
        <f>SUM(A13:A32)</f>
        <v>0</v>
      </c>
    </row>
    <row r="10" spans="1:13" ht="11.25" customHeight="1" x14ac:dyDescent="0.2">
      <c r="A10" s="141"/>
      <c r="B10" s="10"/>
      <c r="C10" s="127" t="s">
        <v>95</v>
      </c>
      <c r="D10" s="10"/>
      <c r="E10" s="10"/>
      <c r="F10" s="8"/>
      <c r="G10" s="8"/>
      <c r="H10" s="10"/>
      <c r="I10" s="10"/>
      <c r="J10" s="36"/>
      <c r="M10" s="21"/>
    </row>
    <row r="11" spans="1:13" ht="7.5" customHeight="1" thickBot="1" x14ac:dyDescent="0.25">
      <c r="A11" s="141"/>
      <c r="B11" s="10"/>
      <c r="C11" s="10"/>
      <c r="D11" s="10"/>
      <c r="E11" s="10"/>
      <c r="F11" s="8"/>
      <c r="G11" s="8"/>
      <c r="H11" s="10"/>
      <c r="I11" s="10"/>
      <c r="J11" s="36"/>
      <c r="M11" s="21"/>
    </row>
    <row r="12" spans="1:13" s="40" customFormat="1" ht="38.25" customHeight="1" thickBot="1" x14ac:dyDescent="0.3">
      <c r="A12" s="141"/>
      <c r="B12" s="37"/>
      <c r="C12" s="67" t="s">
        <v>51</v>
      </c>
      <c r="D12" s="67" t="s">
        <v>37</v>
      </c>
      <c r="E12" s="153" t="s">
        <v>88</v>
      </c>
      <c r="F12" s="153"/>
      <c r="G12" s="153"/>
      <c r="H12" s="154"/>
      <c r="I12" s="62" t="s">
        <v>41</v>
      </c>
      <c r="J12" s="38"/>
      <c r="K12" s="39"/>
      <c r="M12" s="39"/>
    </row>
    <row r="13" spans="1:13" ht="20.25" customHeight="1" x14ac:dyDescent="0.2">
      <c r="A13" s="141"/>
      <c r="B13" s="4"/>
      <c r="C13" s="71">
        <v>1</v>
      </c>
      <c r="D13" s="69"/>
      <c r="E13" s="148"/>
      <c r="F13" s="148"/>
      <c r="G13" s="148"/>
      <c r="H13" s="149"/>
      <c r="I13" s="66" t="str">
        <f>IF(ISBLANK(E13),"",SUM(IF($F$4="bis 10",0.6,IF($F$4="bis 249",0.5,IF($F$4="über 249",0.4,0))), IF($F$9="ja",0.1,0), IF(ISBLANK(E13),0,(IF(E13="trifft nicht zu",0,0.2)))))</f>
        <v/>
      </c>
      <c r="J13" s="41"/>
      <c r="K13" s="42" t="s">
        <v>9</v>
      </c>
      <c r="L13" s="21"/>
      <c r="M13" s="21"/>
    </row>
    <row r="14" spans="1:13" ht="15" customHeight="1" x14ac:dyDescent="0.2">
      <c r="A14" s="141"/>
      <c r="B14" s="4"/>
      <c r="C14" s="72">
        <v>2</v>
      </c>
      <c r="D14" s="68"/>
      <c r="E14" s="162"/>
      <c r="F14" s="162"/>
      <c r="G14" s="162"/>
      <c r="H14" s="163"/>
      <c r="I14" s="66" t="str">
        <f t="shared" ref="I14:I32" si="0">IF(ISBLANK(E14),"",SUM(IF($F$4="bis 10",0.6,IF($F$4="bis 249",0.5,IF($F$4="über 249",0.4,0))), IF($F$9="ja",0.1,0), IF(ISBLANK(E14),0,(IF(E14="trifft nicht zu",0,0.2)))))</f>
        <v/>
      </c>
      <c r="J14" s="41"/>
      <c r="K14" s="42" t="s">
        <v>15</v>
      </c>
      <c r="L14" s="21"/>
      <c r="M14" s="43"/>
    </row>
    <row r="15" spans="1:13" ht="15" customHeight="1" x14ac:dyDescent="0.2">
      <c r="A15" s="141"/>
      <c r="B15" s="4"/>
      <c r="C15" s="72">
        <v>3</v>
      </c>
      <c r="D15" s="68"/>
      <c r="E15" s="162"/>
      <c r="F15" s="162"/>
      <c r="G15" s="162"/>
      <c r="H15" s="163"/>
      <c r="I15" s="66" t="str">
        <f t="shared" si="0"/>
        <v/>
      </c>
      <c r="J15" s="41"/>
      <c r="K15" s="42" t="s">
        <v>0</v>
      </c>
      <c r="L15" s="21"/>
      <c r="M15" s="21"/>
    </row>
    <row r="16" spans="1:13" ht="15" customHeight="1" x14ac:dyDescent="0.2">
      <c r="A16" s="141"/>
      <c r="B16" s="4"/>
      <c r="C16" s="72">
        <v>4</v>
      </c>
      <c r="D16" s="68"/>
      <c r="E16" s="162"/>
      <c r="F16" s="162"/>
      <c r="G16" s="162"/>
      <c r="H16" s="163"/>
      <c r="I16" s="66" t="str">
        <f t="shared" si="0"/>
        <v/>
      </c>
      <c r="J16" s="41"/>
      <c r="K16" s="42" t="s">
        <v>1</v>
      </c>
      <c r="L16" s="21"/>
      <c r="M16" s="21"/>
    </row>
    <row r="17" spans="1:14" ht="15" customHeight="1" x14ac:dyDescent="0.2">
      <c r="A17" s="141"/>
      <c r="B17" s="4"/>
      <c r="C17" s="72">
        <v>5</v>
      </c>
      <c r="D17" s="68"/>
      <c r="E17" s="162"/>
      <c r="F17" s="162"/>
      <c r="G17" s="162"/>
      <c r="H17" s="163"/>
      <c r="I17" s="66" t="str">
        <f t="shared" si="0"/>
        <v/>
      </c>
      <c r="J17" s="41"/>
      <c r="K17" s="42" t="s">
        <v>2</v>
      </c>
      <c r="L17" s="21"/>
      <c r="M17" s="21"/>
    </row>
    <row r="18" spans="1:14" ht="15" customHeight="1" x14ac:dyDescent="0.25">
      <c r="A18" s="141"/>
      <c r="B18" s="4"/>
      <c r="C18" s="72">
        <v>6</v>
      </c>
      <c r="D18" s="68"/>
      <c r="E18" s="162"/>
      <c r="F18" s="162"/>
      <c r="G18" s="162"/>
      <c r="H18" s="163"/>
      <c r="I18" s="66" t="str">
        <f t="shared" si="0"/>
        <v/>
      </c>
      <c r="J18" s="41"/>
      <c r="K18" s="42" t="s">
        <v>16</v>
      </c>
      <c r="L18" s="21"/>
      <c r="M18" s="21"/>
      <c r="N18" s="44"/>
    </row>
    <row r="19" spans="1:14" ht="15" customHeight="1" x14ac:dyDescent="0.2">
      <c r="A19" s="141"/>
      <c r="B19" s="4"/>
      <c r="C19" s="72">
        <v>7</v>
      </c>
      <c r="D19" s="68"/>
      <c r="E19" s="162"/>
      <c r="F19" s="162"/>
      <c r="G19" s="162"/>
      <c r="H19" s="163"/>
      <c r="I19" s="66" t="str">
        <f t="shared" si="0"/>
        <v/>
      </c>
      <c r="J19" s="41"/>
      <c r="K19" s="42" t="s">
        <v>14</v>
      </c>
      <c r="L19" s="21"/>
      <c r="M19" s="21"/>
    </row>
    <row r="20" spans="1:14" ht="15" customHeight="1" x14ac:dyDescent="0.2">
      <c r="A20" s="141"/>
      <c r="B20" s="4"/>
      <c r="C20" s="72">
        <v>8</v>
      </c>
      <c r="D20" s="68"/>
      <c r="E20" s="162"/>
      <c r="F20" s="162"/>
      <c r="G20" s="162"/>
      <c r="H20" s="163"/>
      <c r="I20" s="66" t="str">
        <f t="shared" si="0"/>
        <v/>
      </c>
      <c r="J20" s="41"/>
      <c r="K20" s="42" t="s">
        <v>3</v>
      </c>
      <c r="L20" s="21"/>
      <c r="M20" s="21"/>
    </row>
    <row r="21" spans="1:14" ht="15" customHeight="1" x14ac:dyDescent="0.2">
      <c r="A21" s="141"/>
      <c r="B21" s="4"/>
      <c r="C21" s="72">
        <v>9</v>
      </c>
      <c r="D21" s="68"/>
      <c r="E21" s="162"/>
      <c r="F21" s="162"/>
      <c r="G21" s="162"/>
      <c r="H21" s="163"/>
      <c r="I21" s="66" t="str">
        <f t="shared" si="0"/>
        <v/>
      </c>
      <c r="J21" s="41"/>
      <c r="L21" s="21"/>
      <c r="M21" s="21"/>
    </row>
    <row r="22" spans="1:14" ht="15" customHeight="1" x14ac:dyDescent="0.2">
      <c r="A22" s="141"/>
      <c r="B22" s="4"/>
      <c r="C22" s="72">
        <v>10</v>
      </c>
      <c r="D22" s="68"/>
      <c r="E22" s="162"/>
      <c r="F22" s="162"/>
      <c r="G22" s="162"/>
      <c r="H22" s="163"/>
      <c r="I22" s="66" t="str">
        <f t="shared" si="0"/>
        <v/>
      </c>
      <c r="J22" s="41"/>
      <c r="L22" s="21"/>
      <c r="M22" s="21"/>
    </row>
    <row r="23" spans="1:14" ht="15" customHeight="1" x14ac:dyDescent="0.2">
      <c r="A23" s="141"/>
      <c r="B23" s="4"/>
      <c r="C23" s="72">
        <v>11</v>
      </c>
      <c r="D23" s="68"/>
      <c r="E23" s="162"/>
      <c r="F23" s="162"/>
      <c r="G23" s="162"/>
      <c r="H23" s="163"/>
      <c r="I23" s="66" t="str">
        <f t="shared" si="0"/>
        <v/>
      </c>
      <c r="J23" s="41"/>
      <c r="K23" s="45" t="s">
        <v>4</v>
      </c>
      <c r="L23" s="21"/>
      <c r="M23" s="21"/>
    </row>
    <row r="24" spans="1:14" ht="15" customHeight="1" x14ac:dyDescent="0.2">
      <c r="A24" s="141"/>
      <c r="B24" s="4"/>
      <c r="C24" s="72">
        <v>12</v>
      </c>
      <c r="D24" s="68"/>
      <c r="E24" s="162"/>
      <c r="F24" s="162"/>
      <c r="G24" s="162"/>
      <c r="H24" s="163"/>
      <c r="I24" s="66" t="str">
        <f t="shared" si="0"/>
        <v/>
      </c>
      <c r="J24" s="41"/>
      <c r="K24" s="45" t="s">
        <v>5</v>
      </c>
      <c r="L24" s="21"/>
      <c r="M24" s="21"/>
    </row>
    <row r="25" spans="1:14" ht="15" customHeight="1" x14ac:dyDescent="0.2">
      <c r="A25" s="141"/>
      <c r="B25" s="4"/>
      <c r="C25" s="72">
        <v>13</v>
      </c>
      <c r="D25" s="68"/>
      <c r="E25" s="162"/>
      <c r="F25" s="162"/>
      <c r="G25" s="162"/>
      <c r="H25" s="163"/>
      <c r="I25" s="66" t="str">
        <f t="shared" si="0"/>
        <v/>
      </c>
      <c r="J25" s="41"/>
      <c r="L25" s="21"/>
      <c r="M25" s="21"/>
    </row>
    <row r="26" spans="1:14" ht="15" customHeight="1" x14ac:dyDescent="0.2">
      <c r="A26" s="141"/>
      <c r="B26" s="4"/>
      <c r="C26" s="72">
        <v>14</v>
      </c>
      <c r="D26" s="68"/>
      <c r="E26" s="162"/>
      <c r="F26" s="162"/>
      <c r="G26" s="162"/>
      <c r="H26" s="163"/>
      <c r="I26" s="66" t="str">
        <f t="shared" si="0"/>
        <v/>
      </c>
      <c r="J26" s="41"/>
      <c r="L26" s="21"/>
      <c r="M26" s="21"/>
    </row>
    <row r="27" spans="1:14" ht="15" customHeight="1" x14ac:dyDescent="0.2">
      <c r="A27" s="141"/>
      <c r="B27" s="4"/>
      <c r="C27" s="72">
        <v>15</v>
      </c>
      <c r="D27" s="68"/>
      <c r="E27" s="162"/>
      <c r="F27" s="162"/>
      <c r="G27" s="162"/>
      <c r="H27" s="163"/>
      <c r="I27" s="66" t="str">
        <f t="shared" si="0"/>
        <v/>
      </c>
      <c r="J27" s="41"/>
      <c r="K27" s="45"/>
      <c r="L27" s="21"/>
      <c r="M27" s="21"/>
    </row>
    <row r="28" spans="1:14" ht="14.25" customHeight="1" x14ac:dyDescent="0.2">
      <c r="A28" s="141"/>
      <c r="B28" s="4"/>
      <c r="C28" s="72">
        <v>16</v>
      </c>
      <c r="D28" s="68"/>
      <c r="E28" s="162"/>
      <c r="F28" s="162"/>
      <c r="G28" s="162"/>
      <c r="H28" s="163"/>
      <c r="I28" s="66" t="str">
        <f t="shared" si="0"/>
        <v/>
      </c>
      <c r="J28" s="41"/>
      <c r="K28" s="46" t="s">
        <v>7</v>
      </c>
      <c r="L28" s="39"/>
      <c r="M28" s="21"/>
    </row>
    <row r="29" spans="1:14" ht="14.25" customHeight="1" x14ac:dyDescent="0.2">
      <c r="A29" s="141"/>
      <c r="B29" s="4"/>
      <c r="C29" s="72">
        <v>17</v>
      </c>
      <c r="D29" s="68"/>
      <c r="E29" s="162"/>
      <c r="F29" s="162"/>
      <c r="G29" s="162"/>
      <c r="H29" s="163"/>
      <c r="I29" s="66" t="str">
        <f t="shared" si="0"/>
        <v/>
      </c>
      <c r="J29" s="41"/>
      <c r="K29" s="47" t="s">
        <v>6</v>
      </c>
      <c r="L29" s="48"/>
      <c r="M29" s="21"/>
    </row>
    <row r="30" spans="1:14" ht="15" customHeight="1" x14ac:dyDescent="0.2">
      <c r="A30" s="141"/>
      <c r="B30" s="4"/>
      <c r="C30" s="72">
        <v>18</v>
      </c>
      <c r="D30" s="68"/>
      <c r="E30" s="162"/>
      <c r="F30" s="162"/>
      <c r="G30" s="162"/>
      <c r="H30" s="163"/>
      <c r="I30" s="66" t="str">
        <f t="shared" si="0"/>
        <v/>
      </c>
      <c r="J30" s="41"/>
      <c r="L30" s="21"/>
      <c r="M30" s="21"/>
    </row>
    <row r="31" spans="1:14" ht="15" customHeight="1" x14ac:dyDescent="0.2">
      <c r="A31" s="141"/>
      <c r="B31" s="4"/>
      <c r="C31" s="72">
        <v>19</v>
      </c>
      <c r="D31" s="68"/>
      <c r="E31" s="162"/>
      <c r="F31" s="162"/>
      <c r="G31" s="162"/>
      <c r="H31" s="163"/>
      <c r="I31" s="66" t="str">
        <f t="shared" si="0"/>
        <v/>
      </c>
      <c r="J31" s="41"/>
      <c r="L31" s="21"/>
      <c r="M31" s="21"/>
    </row>
    <row r="32" spans="1:14" ht="15.75" customHeight="1" thickBot="1" x14ac:dyDescent="0.25">
      <c r="A32" s="141"/>
      <c r="B32" s="4"/>
      <c r="C32" s="73">
        <v>20</v>
      </c>
      <c r="D32" s="70"/>
      <c r="E32" s="165"/>
      <c r="F32" s="165"/>
      <c r="G32" s="165"/>
      <c r="H32" s="166"/>
      <c r="I32" s="66" t="str">
        <f t="shared" si="0"/>
        <v/>
      </c>
      <c r="J32" s="41"/>
    </row>
    <row r="33" spans="1:11" ht="9" customHeight="1" thickBot="1" x14ac:dyDescent="0.25">
      <c r="A33" s="141"/>
      <c r="B33" s="8"/>
      <c r="C33" s="5"/>
      <c r="D33" s="5"/>
      <c r="E33" s="5"/>
      <c r="F33" s="6"/>
      <c r="G33" s="6"/>
      <c r="H33" s="10"/>
      <c r="I33" s="10"/>
      <c r="J33" s="10"/>
      <c r="K33" s="48"/>
    </row>
    <row r="34" spans="1:11" ht="14.25" customHeight="1" x14ac:dyDescent="0.2">
      <c r="A34" s="141"/>
      <c r="B34" s="8"/>
      <c r="C34" s="5"/>
      <c r="D34" s="5"/>
      <c r="E34" s="5"/>
      <c r="F34" s="6"/>
      <c r="G34" s="6"/>
      <c r="H34" s="113" t="s">
        <v>66</v>
      </c>
      <c r="I34" s="116">
        <f>'Kostenaufstellung Teilnehmende'!R78</f>
        <v>0</v>
      </c>
      <c r="J34" s="10"/>
      <c r="K34" s="48"/>
    </row>
    <row r="35" spans="1:11" ht="14.25" customHeight="1" x14ac:dyDescent="0.2">
      <c r="A35" s="141"/>
      <c r="B35" s="8"/>
      <c r="C35" s="5"/>
      <c r="D35" s="5"/>
      <c r="E35" s="5"/>
      <c r="F35" s="6"/>
      <c r="G35" s="6"/>
      <c r="H35" s="114" t="s">
        <v>67</v>
      </c>
      <c r="I35" s="118">
        <f>I36-I34</f>
        <v>0</v>
      </c>
      <c r="J35" s="10"/>
      <c r="K35" s="48"/>
    </row>
    <row r="36" spans="1:11" ht="14.25" customHeight="1" thickBot="1" x14ac:dyDescent="0.25">
      <c r="A36" s="141"/>
      <c r="B36" s="8"/>
      <c r="C36" s="5"/>
      <c r="D36" s="5"/>
      <c r="E36" s="5"/>
      <c r="F36" s="6"/>
      <c r="G36" s="6"/>
      <c r="H36" s="115" t="s">
        <v>68</v>
      </c>
      <c r="I36" s="117">
        <f>'Kostenaufstellung Teilnehmende'!P78</f>
        <v>0</v>
      </c>
      <c r="J36" s="10"/>
      <c r="K36" s="48"/>
    </row>
    <row r="37" spans="1:11" ht="9" customHeight="1" x14ac:dyDescent="0.2">
      <c r="A37" s="141"/>
      <c r="B37" s="8"/>
      <c r="C37" s="5"/>
      <c r="D37" s="5"/>
      <c r="E37" s="5"/>
      <c r="F37" s="6"/>
      <c r="G37" s="6"/>
      <c r="H37" s="10"/>
      <c r="I37" s="10"/>
      <c r="J37" s="10"/>
      <c r="K37" s="48"/>
    </row>
    <row r="38" spans="1:11" x14ac:dyDescent="0.2">
      <c r="G38" s="164"/>
      <c r="H38" s="164"/>
    </row>
  </sheetData>
  <sheetProtection algorithmName="SHA-512" hashValue="U5YXuLkj4UGcrDr90KMce+JP8QFZEtMOTdkhodwfeJ486Z3+IHOAJ+qBqdjOYFfVRdgJHtm3eMFSHIQPK9K1zA==" saltValue="BWAupZIebtoK/qD7wMZ6Ug==" spinCount="100000" sheet="1" selectLockedCells="1"/>
  <mergeCells count="31">
    <mergeCell ref="E17:H17"/>
    <mergeCell ref="E22:H22"/>
    <mergeCell ref="G38:H38"/>
    <mergeCell ref="E32:H32"/>
    <mergeCell ref="E31:H31"/>
    <mergeCell ref="E30:H30"/>
    <mergeCell ref="E29:H29"/>
    <mergeCell ref="E28:H28"/>
    <mergeCell ref="E27:H27"/>
    <mergeCell ref="E19:H19"/>
    <mergeCell ref="E18:H18"/>
    <mergeCell ref="E26:H26"/>
    <mergeCell ref="E23:H23"/>
    <mergeCell ref="E24:H24"/>
    <mergeCell ref="E25:H25"/>
    <mergeCell ref="A2:A37"/>
    <mergeCell ref="G8:H9"/>
    <mergeCell ref="E13:H13"/>
    <mergeCell ref="E2:I2"/>
    <mergeCell ref="E12:H12"/>
    <mergeCell ref="C4:E4"/>
    <mergeCell ref="C9:E9"/>
    <mergeCell ref="C5:E6"/>
    <mergeCell ref="C7:E7"/>
    <mergeCell ref="I8:I9"/>
    <mergeCell ref="H7:I7"/>
    <mergeCell ref="E16:H16"/>
    <mergeCell ref="E15:H15"/>
    <mergeCell ref="E14:H14"/>
    <mergeCell ref="E21:H21"/>
    <mergeCell ref="E20:H20"/>
  </mergeCells>
  <dataValidations xWindow="696" yWindow="504" count="6">
    <dataValidation allowBlank="1" showInputMessage="1" showErrorMessage="1" prompt="bitte auswählen" sqref="H5 E33:E37"/>
    <dataValidation type="list" allowBlank="1" showInputMessage="1" showErrorMessage="1" prompt="bitte auswählen" sqref="E13:H32">
      <formula1>$K$13:$K$20</formula1>
    </dataValidation>
    <dataValidation type="list" allowBlank="1" showInputMessage="1" showErrorMessage="1" prompt="bitte auswählen" sqref="H6">
      <formula1>$K$27:$K$29</formula1>
    </dataValidation>
    <dataValidation allowBlank="1" showErrorMessage="1" prompt="bitte auswählen" sqref="F5 F8"/>
    <dataValidation type="list" allowBlank="1" showInputMessage="1" showErrorMessage="1" prompt="bitte auswählen" sqref="F9 F6">
      <formula1>$K$22:$K$24</formula1>
    </dataValidation>
    <dataValidation type="list" allowBlank="1" showInputMessage="1" showErrorMessage="1" prompt="bitte auswählen" sqref="F4">
      <formula1>"bis 10, bis 249, über 249"</formula1>
    </dataValidation>
  </dataValidations>
  <pageMargins left="0.78740157480314965" right="0.98425196850393704" top="0.70866141732283472" bottom="0.15748031496062992" header="0.31496062992125984" footer="0.15748031496062992"/>
  <pageSetup paperSize="9" scale="92" orientation="landscape" r:id="rId1"/>
  <headerFooter>
    <oddHeader xml:space="preserve">&amp;L&amp;"Arial,Fett"&amp;10    Anlage zum Antrag Sachsen-Anhalt WEITERBILDUNG (betrieblicher Zugang)&amp;R&amp;"Arial,Fett"&amp;10Kalkulationshilfe / Berechnung der Zuwendung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T81"/>
  <sheetViews>
    <sheetView showGridLines="0" showZeros="0" tabSelected="1" zoomScaleNormal="100" workbookViewId="0">
      <selection activeCell="M18" sqref="M18:M21"/>
    </sheetView>
  </sheetViews>
  <sheetFormatPr baseColWidth="10" defaultColWidth="11.42578125" defaultRowHeight="13.5" customHeight="1" x14ac:dyDescent="0.2"/>
  <cols>
    <col min="1" max="2" width="2.42578125" style="11" customWidth="1"/>
    <col min="3" max="3" width="2.85546875" style="11" customWidth="1"/>
    <col min="4" max="4" width="9.85546875" style="11" customWidth="1"/>
    <col min="5" max="5" width="26" style="11" customWidth="1"/>
    <col min="6" max="6" width="9.42578125" style="11" customWidth="1"/>
    <col min="7" max="9" width="13.5703125" style="11" customWidth="1"/>
    <col min="10" max="14" width="10.42578125" style="11" customWidth="1"/>
    <col min="15" max="15" width="11" style="11" customWidth="1"/>
    <col min="16" max="16" width="12.85546875" style="11" customWidth="1"/>
    <col min="17" max="17" width="14.140625" style="11" customWidth="1"/>
    <col min="18" max="18" width="13.85546875" style="11" customWidth="1"/>
    <col min="19" max="19" width="4.42578125" style="11" customWidth="1"/>
    <col min="20" max="16384" width="11.42578125" style="11"/>
  </cols>
  <sheetData>
    <row r="1" spans="1:19" ht="13.5" customHeight="1" thickBot="1" x14ac:dyDescent="0.25">
      <c r="A1" s="119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3.5" customHeight="1" thickBot="1" x14ac:dyDescent="0.25">
      <c r="A2" s="119"/>
      <c r="B2" s="8"/>
      <c r="C2" s="8"/>
      <c r="D2" s="93" t="s">
        <v>38</v>
      </c>
      <c r="E2" s="8"/>
      <c r="F2" s="170">
        <f>'Berechnung der Zuwendung'!E2</f>
        <v>0</v>
      </c>
      <c r="G2" s="171"/>
      <c r="H2" s="171"/>
      <c r="I2" s="171"/>
      <c r="J2" s="171"/>
      <c r="K2" s="171"/>
      <c r="L2" s="171"/>
      <c r="M2" s="171"/>
      <c r="N2" s="172"/>
      <c r="O2" s="49"/>
      <c r="P2" s="8"/>
      <c r="Q2" s="8" t="s">
        <v>52</v>
      </c>
      <c r="R2" s="54">
        <f>'Berechnung der Zuwendung'!I4</f>
        <v>0</v>
      </c>
      <c r="S2" s="8"/>
    </row>
    <row r="3" spans="1:19" ht="9" customHeight="1" x14ac:dyDescent="0.2">
      <c r="A3" s="11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13.5" customHeight="1" x14ac:dyDescent="0.2">
      <c r="A4" s="119"/>
      <c r="B4" s="8"/>
      <c r="C4" s="8"/>
      <c r="D4" s="7" t="s">
        <v>10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ht="9" customHeight="1" thickBot="1" x14ac:dyDescent="0.25">
      <c r="A5" s="119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19" ht="13.5" customHeight="1" x14ac:dyDescent="0.2">
      <c r="A6" s="119"/>
      <c r="B6" s="8"/>
      <c r="C6" s="8"/>
      <c r="D6" s="98" t="s">
        <v>50</v>
      </c>
      <c r="E6" s="183" t="s">
        <v>54</v>
      </c>
      <c r="F6" s="183"/>
      <c r="G6" s="183"/>
      <c r="H6" s="183"/>
      <c r="I6" s="183"/>
      <c r="J6" s="183"/>
      <c r="K6" s="183"/>
      <c r="L6" s="183"/>
      <c r="M6" s="179" t="s">
        <v>96</v>
      </c>
      <c r="N6" s="179"/>
      <c r="O6" s="179"/>
      <c r="P6" s="179"/>
      <c r="Q6" s="96" t="s">
        <v>55</v>
      </c>
      <c r="R6" s="97" t="s">
        <v>56</v>
      </c>
      <c r="S6" s="8"/>
    </row>
    <row r="7" spans="1:19" ht="13.5" customHeight="1" x14ac:dyDescent="0.2">
      <c r="A7" s="119"/>
      <c r="B7" s="8"/>
      <c r="C7" s="8"/>
      <c r="D7" s="94">
        <v>1</v>
      </c>
      <c r="E7" s="181"/>
      <c r="F7" s="181"/>
      <c r="G7" s="181"/>
      <c r="H7" s="181"/>
      <c r="I7" s="181"/>
      <c r="J7" s="181"/>
      <c r="K7" s="181"/>
      <c r="L7" s="181"/>
      <c r="M7" s="184"/>
      <c r="N7" s="185"/>
      <c r="O7" s="185"/>
      <c r="P7" s="186"/>
      <c r="Q7" s="104"/>
      <c r="R7" s="105"/>
      <c r="S7" s="8"/>
    </row>
    <row r="8" spans="1:19" ht="13.5" customHeight="1" x14ac:dyDescent="0.2">
      <c r="A8" s="119"/>
      <c r="B8" s="8"/>
      <c r="C8" s="8"/>
      <c r="D8" s="94">
        <v>2</v>
      </c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04"/>
      <c r="R8" s="105"/>
      <c r="S8" s="8"/>
    </row>
    <row r="9" spans="1:19" ht="13.5" customHeight="1" x14ac:dyDescent="0.2">
      <c r="A9" s="119"/>
      <c r="B9" s="8"/>
      <c r="C9" s="8"/>
      <c r="D9" s="94">
        <v>3</v>
      </c>
      <c r="E9" s="181"/>
      <c r="F9" s="181"/>
      <c r="G9" s="181"/>
      <c r="H9" s="181"/>
      <c r="I9" s="181"/>
      <c r="J9" s="181"/>
      <c r="K9" s="181"/>
      <c r="L9" s="181"/>
      <c r="M9" s="187"/>
      <c r="N9" s="187"/>
      <c r="O9" s="187"/>
      <c r="P9" s="187"/>
      <c r="Q9" s="104"/>
      <c r="R9" s="105"/>
      <c r="S9" s="8"/>
    </row>
    <row r="10" spans="1:19" ht="13.5" customHeight="1" x14ac:dyDescent="0.2">
      <c r="A10" s="119"/>
      <c r="B10" s="8"/>
      <c r="C10" s="8"/>
      <c r="D10" s="94">
        <v>4</v>
      </c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04"/>
      <c r="R10" s="105"/>
      <c r="S10" s="8"/>
    </row>
    <row r="11" spans="1:19" ht="13.5" customHeight="1" x14ac:dyDescent="0.2">
      <c r="A11" s="119"/>
      <c r="B11" s="8"/>
      <c r="C11" s="8"/>
      <c r="D11" s="94">
        <v>5</v>
      </c>
      <c r="E11" s="180"/>
      <c r="F11" s="180"/>
      <c r="G11" s="180"/>
      <c r="H11" s="180"/>
      <c r="I11" s="180"/>
      <c r="J11" s="180"/>
      <c r="K11" s="180"/>
      <c r="L11" s="180"/>
      <c r="M11" s="184"/>
      <c r="N11" s="185"/>
      <c r="O11" s="185"/>
      <c r="P11" s="186"/>
      <c r="Q11" s="104"/>
      <c r="R11" s="105"/>
      <c r="S11" s="8"/>
    </row>
    <row r="12" spans="1:19" ht="13.5" customHeight="1" x14ac:dyDescent="0.2">
      <c r="A12" s="119"/>
      <c r="B12" s="8"/>
      <c r="C12" s="8"/>
      <c r="D12" s="94">
        <v>6</v>
      </c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04"/>
      <c r="R12" s="105"/>
      <c r="S12" s="8"/>
    </row>
    <row r="13" spans="1:19" ht="13.5" customHeight="1" x14ac:dyDescent="0.2">
      <c r="A13" s="119"/>
      <c r="B13" s="8"/>
      <c r="C13" s="8"/>
      <c r="D13" s="94">
        <v>7</v>
      </c>
      <c r="E13" s="181"/>
      <c r="F13" s="181"/>
      <c r="G13" s="181"/>
      <c r="H13" s="181"/>
      <c r="I13" s="181"/>
      <c r="J13" s="181"/>
      <c r="K13" s="181"/>
      <c r="L13" s="181"/>
      <c r="M13" s="187"/>
      <c r="N13" s="187"/>
      <c r="O13" s="187"/>
      <c r="P13" s="187"/>
      <c r="Q13" s="104"/>
      <c r="R13" s="105"/>
      <c r="S13" s="8"/>
    </row>
    <row r="14" spans="1:19" ht="13.5" customHeight="1" thickBot="1" x14ac:dyDescent="0.25">
      <c r="A14" s="119"/>
      <c r="B14" s="8"/>
      <c r="C14" s="8"/>
      <c r="D14" s="95">
        <v>8</v>
      </c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06"/>
      <c r="R14" s="107"/>
      <c r="S14" s="8"/>
    </row>
    <row r="15" spans="1:19" ht="10.5" customHeight="1" thickBot="1" x14ac:dyDescent="0.25">
      <c r="A15" s="11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5"/>
      <c r="S15" s="8"/>
    </row>
    <row r="16" spans="1:19" ht="13.5" customHeight="1" thickBot="1" x14ac:dyDescent="0.25">
      <c r="A16" s="119"/>
      <c r="B16" s="8"/>
      <c r="C16" s="8"/>
      <c r="D16" s="167" t="s">
        <v>48</v>
      </c>
      <c r="E16" s="168"/>
      <c r="F16" s="167" t="s">
        <v>45</v>
      </c>
      <c r="G16" s="168"/>
      <c r="H16" s="167" t="s">
        <v>89</v>
      </c>
      <c r="I16" s="168"/>
      <c r="J16" s="167" t="s">
        <v>11</v>
      </c>
      <c r="K16" s="174"/>
      <c r="L16" s="168"/>
      <c r="M16" s="167" t="s">
        <v>46</v>
      </c>
      <c r="N16" s="168"/>
      <c r="O16" s="175" t="s">
        <v>62</v>
      </c>
      <c r="P16" s="175" t="s">
        <v>61</v>
      </c>
      <c r="Q16" s="177" t="s">
        <v>60</v>
      </c>
      <c r="R16" s="175" t="s">
        <v>65</v>
      </c>
      <c r="S16" s="8"/>
    </row>
    <row r="17" spans="1:20" ht="48.75" thickBot="1" x14ac:dyDescent="0.25">
      <c r="A17" s="119"/>
      <c r="B17" s="8"/>
      <c r="C17" s="8"/>
      <c r="D17" s="58" t="s">
        <v>47</v>
      </c>
      <c r="E17" s="58" t="s">
        <v>49</v>
      </c>
      <c r="F17" s="58" t="s">
        <v>50</v>
      </c>
      <c r="G17" s="60" t="s">
        <v>57</v>
      </c>
      <c r="H17" s="121" t="s">
        <v>50</v>
      </c>
      <c r="I17" s="121" t="s">
        <v>90</v>
      </c>
      <c r="J17" s="60" t="s">
        <v>58</v>
      </c>
      <c r="K17" s="60" t="s">
        <v>53</v>
      </c>
      <c r="L17" s="60" t="s">
        <v>63</v>
      </c>
      <c r="M17" s="60" t="s">
        <v>59</v>
      </c>
      <c r="N17" s="60" t="s">
        <v>64</v>
      </c>
      <c r="O17" s="176"/>
      <c r="P17" s="176"/>
      <c r="Q17" s="178"/>
      <c r="R17" s="176"/>
      <c r="S17" s="8"/>
    </row>
    <row r="18" spans="1:20" ht="13.5" customHeight="1" x14ac:dyDescent="0.2">
      <c r="A18" s="169" t="s">
        <v>117</v>
      </c>
      <c r="B18" s="65"/>
      <c r="C18" s="9">
        <v>1</v>
      </c>
      <c r="D18" s="90"/>
      <c r="E18" s="74" t="str">
        <f>IF(D18="","",VLOOKUP(D18,'Berechnung der Zuwendung'!$C$13:$D$32,2,FALSE))</f>
        <v/>
      </c>
      <c r="F18" s="87"/>
      <c r="G18" s="63"/>
      <c r="H18" s="84"/>
      <c r="I18" s="63"/>
      <c r="J18" s="84"/>
      <c r="K18" s="84"/>
      <c r="L18" s="75">
        <f>IF(AND(J18&gt;0,K18&gt;=50),J18*K18*0.2,)</f>
        <v>0</v>
      </c>
      <c r="M18" s="84"/>
      <c r="N18" s="75">
        <f>IF(M18&gt;0,M18*20,)</f>
        <v>0</v>
      </c>
      <c r="O18" s="125"/>
      <c r="P18" s="133">
        <f>G18+I18+L18+N18+O18</f>
        <v>0</v>
      </c>
      <c r="Q18" s="126" t="str">
        <f>IF(D18="","",VLOOKUP(D18,'Berechnung der Zuwendung'!$C$13:$I$32,7,FALSE))</f>
        <v/>
      </c>
      <c r="R18" s="61">
        <f>IF(AND(D18&gt;0,P18&gt;0,Q18&gt;0),ROUND(P18*Q18,2),)</f>
        <v>0</v>
      </c>
      <c r="S18" s="8"/>
    </row>
    <row r="19" spans="1:20" ht="13.5" customHeight="1" x14ac:dyDescent="0.2">
      <c r="A19" s="169"/>
      <c r="B19" s="65"/>
      <c r="C19" s="9">
        <v>2</v>
      </c>
      <c r="D19" s="91"/>
      <c r="E19" s="76" t="str">
        <f>IF(D19="","",VLOOKUP(D19,'Berechnung der Zuwendung'!$C$13:$D$32,2,FALSE))</f>
        <v/>
      </c>
      <c r="F19" s="88"/>
      <c r="G19" s="2"/>
      <c r="H19" s="85"/>
      <c r="I19" s="2"/>
      <c r="J19" s="85"/>
      <c r="K19" s="85"/>
      <c r="L19" s="77">
        <f t="shared" ref="L19:L77" si="0">IF(AND(J19&gt;0,K19&gt;=50),J19*K19*0.2,)</f>
        <v>0</v>
      </c>
      <c r="M19" s="85"/>
      <c r="N19" s="77">
        <f t="shared" ref="N19:N77" si="1">IF(M19&gt;0,M19*20,)</f>
        <v>0</v>
      </c>
      <c r="O19" s="123"/>
      <c r="P19" s="134">
        <f t="shared" ref="P19:P77" si="2">G19+I19+L19+N19+O19</f>
        <v>0</v>
      </c>
      <c r="Q19" s="124" t="str">
        <f>IF(D19="","",VLOOKUP(D19,'Berechnung der Zuwendung'!$C$13:$I$32,7,FALSE))</f>
        <v/>
      </c>
      <c r="R19" s="59">
        <f t="shared" ref="R19:R77" si="3">IF(AND(P19&gt;0,Q19&gt;0),ROUND(P19*Q19,2),)</f>
        <v>0</v>
      </c>
      <c r="S19" s="8"/>
    </row>
    <row r="20" spans="1:20" ht="13.5" customHeight="1" x14ac:dyDescent="0.2">
      <c r="A20" s="169"/>
      <c r="B20" s="65"/>
      <c r="C20" s="9">
        <v>3</v>
      </c>
      <c r="D20" s="91"/>
      <c r="E20" s="76" t="str">
        <f>IF(D20="","",VLOOKUP(D20,'Berechnung der Zuwendung'!$C$13:$D$32,2,FALSE))</f>
        <v/>
      </c>
      <c r="F20" s="88"/>
      <c r="G20" s="2"/>
      <c r="H20" s="85"/>
      <c r="I20" s="2"/>
      <c r="J20" s="85"/>
      <c r="K20" s="85"/>
      <c r="L20" s="77">
        <f t="shared" si="0"/>
        <v>0</v>
      </c>
      <c r="M20" s="85"/>
      <c r="N20" s="77">
        <f t="shared" si="1"/>
        <v>0</v>
      </c>
      <c r="O20" s="123"/>
      <c r="P20" s="134">
        <f t="shared" si="2"/>
        <v>0</v>
      </c>
      <c r="Q20" s="124" t="str">
        <f>IF(D20="","",VLOOKUP(D20,'Berechnung der Zuwendung'!$C$13:$I$32,7,FALSE))</f>
        <v/>
      </c>
      <c r="R20" s="59">
        <f t="shared" si="3"/>
        <v>0</v>
      </c>
      <c r="S20" s="8"/>
    </row>
    <row r="21" spans="1:20" ht="13.5" customHeight="1" x14ac:dyDescent="0.2">
      <c r="A21" s="169"/>
      <c r="B21" s="65"/>
      <c r="C21" s="9">
        <v>4</v>
      </c>
      <c r="D21" s="91"/>
      <c r="E21" s="76" t="str">
        <f>IF(D21="","",VLOOKUP(D21,'Berechnung der Zuwendung'!$C$13:$D$32,2,FALSE))</f>
        <v/>
      </c>
      <c r="F21" s="88"/>
      <c r="G21" s="2"/>
      <c r="H21" s="85"/>
      <c r="I21" s="2"/>
      <c r="J21" s="85"/>
      <c r="K21" s="85"/>
      <c r="L21" s="77">
        <f t="shared" si="0"/>
        <v>0</v>
      </c>
      <c r="M21" s="85"/>
      <c r="N21" s="77">
        <f t="shared" si="1"/>
        <v>0</v>
      </c>
      <c r="O21" s="123"/>
      <c r="P21" s="134">
        <f t="shared" si="2"/>
        <v>0</v>
      </c>
      <c r="Q21" s="124" t="str">
        <f>IF(D21="","",VLOOKUP(D21,'Berechnung der Zuwendung'!$C$13:$I$32,7,FALSE))</f>
        <v/>
      </c>
      <c r="R21" s="59">
        <f t="shared" si="3"/>
        <v>0</v>
      </c>
      <c r="S21" s="8"/>
    </row>
    <row r="22" spans="1:20" ht="13.5" customHeight="1" x14ac:dyDescent="0.2">
      <c r="A22" s="169"/>
      <c r="B22" s="65"/>
      <c r="C22" s="9">
        <v>5</v>
      </c>
      <c r="D22" s="91"/>
      <c r="E22" s="76" t="str">
        <f>IF(D22="","",VLOOKUP(D22,'Berechnung der Zuwendung'!$C$13:$D$32,2,FALSE))</f>
        <v/>
      </c>
      <c r="F22" s="88"/>
      <c r="G22" s="2"/>
      <c r="H22" s="85"/>
      <c r="I22" s="2"/>
      <c r="J22" s="85"/>
      <c r="K22" s="85"/>
      <c r="L22" s="77">
        <f t="shared" si="0"/>
        <v>0</v>
      </c>
      <c r="M22" s="85"/>
      <c r="N22" s="77">
        <f t="shared" si="1"/>
        <v>0</v>
      </c>
      <c r="O22" s="123"/>
      <c r="P22" s="134">
        <f t="shared" si="2"/>
        <v>0</v>
      </c>
      <c r="Q22" s="124" t="str">
        <f>IF(D22="","",VLOOKUP(D22,'Berechnung der Zuwendung'!$C$13:$I$32,7,FALSE))</f>
        <v/>
      </c>
      <c r="R22" s="59">
        <f t="shared" si="3"/>
        <v>0</v>
      </c>
      <c r="S22" s="8"/>
    </row>
    <row r="23" spans="1:20" ht="13.5" customHeight="1" x14ac:dyDescent="0.2">
      <c r="A23" s="169"/>
      <c r="B23" s="65"/>
      <c r="C23" s="9">
        <v>6</v>
      </c>
      <c r="D23" s="91"/>
      <c r="E23" s="76" t="str">
        <f>IF(D23="","",VLOOKUP(D23,'Berechnung der Zuwendung'!$C$13:$D$32,2,FALSE))</f>
        <v/>
      </c>
      <c r="F23" s="88"/>
      <c r="G23" s="2"/>
      <c r="H23" s="85"/>
      <c r="I23" s="2"/>
      <c r="J23" s="85"/>
      <c r="K23" s="85"/>
      <c r="L23" s="77">
        <f t="shared" si="0"/>
        <v>0</v>
      </c>
      <c r="M23" s="85"/>
      <c r="N23" s="77">
        <f t="shared" si="1"/>
        <v>0</v>
      </c>
      <c r="O23" s="123"/>
      <c r="P23" s="134">
        <f t="shared" si="2"/>
        <v>0</v>
      </c>
      <c r="Q23" s="124" t="str">
        <f>IF(D23="","",VLOOKUP(D23,'Berechnung der Zuwendung'!$C$13:$I$32,7,FALSE))</f>
        <v/>
      </c>
      <c r="R23" s="59">
        <f t="shared" si="3"/>
        <v>0</v>
      </c>
      <c r="S23" s="8"/>
    </row>
    <row r="24" spans="1:20" ht="13.5" customHeight="1" x14ac:dyDescent="0.2">
      <c r="A24" s="169"/>
      <c r="B24" s="65"/>
      <c r="C24" s="9">
        <v>7</v>
      </c>
      <c r="D24" s="91"/>
      <c r="E24" s="76" t="str">
        <f>IF(D24="","",VLOOKUP(D24,'Berechnung der Zuwendung'!$C$13:$D$32,2,FALSE))</f>
        <v/>
      </c>
      <c r="F24" s="88"/>
      <c r="G24" s="2"/>
      <c r="H24" s="85"/>
      <c r="I24" s="2"/>
      <c r="J24" s="85"/>
      <c r="K24" s="85"/>
      <c r="L24" s="77">
        <f t="shared" si="0"/>
        <v>0</v>
      </c>
      <c r="M24" s="85"/>
      <c r="N24" s="77">
        <f t="shared" si="1"/>
        <v>0</v>
      </c>
      <c r="O24" s="123"/>
      <c r="P24" s="134">
        <f t="shared" si="2"/>
        <v>0</v>
      </c>
      <c r="Q24" s="124" t="str">
        <f>IF(D24="","",VLOOKUP(D24,'Berechnung der Zuwendung'!$C$13:$I$32,7,FALSE))</f>
        <v/>
      </c>
      <c r="R24" s="59">
        <f t="shared" si="3"/>
        <v>0</v>
      </c>
      <c r="S24" s="8"/>
    </row>
    <row r="25" spans="1:20" ht="13.5" customHeight="1" x14ac:dyDescent="0.2">
      <c r="A25" s="169"/>
      <c r="B25" s="65"/>
      <c r="C25" s="9">
        <v>8</v>
      </c>
      <c r="D25" s="91"/>
      <c r="E25" s="76" t="str">
        <f>IF(D25="","",VLOOKUP(D25,'Berechnung der Zuwendung'!$C$13:$D$32,2,FALSE))</f>
        <v/>
      </c>
      <c r="F25" s="88"/>
      <c r="G25" s="2"/>
      <c r="H25" s="85"/>
      <c r="I25" s="2"/>
      <c r="J25" s="85"/>
      <c r="K25" s="85"/>
      <c r="L25" s="77">
        <f t="shared" si="0"/>
        <v>0</v>
      </c>
      <c r="M25" s="85"/>
      <c r="N25" s="77">
        <f t="shared" si="1"/>
        <v>0</v>
      </c>
      <c r="O25" s="123"/>
      <c r="P25" s="134">
        <f t="shared" si="2"/>
        <v>0</v>
      </c>
      <c r="Q25" s="124" t="str">
        <f>IF(D25="","",VLOOKUP(D25,'Berechnung der Zuwendung'!$C$13:$I$32,7,FALSE))</f>
        <v/>
      </c>
      <c r="R25" s="59">
        <f t="shared" si="3"/>
        <v>0</v>
      </c>
      <c r="S25" s="8"/>
    </row>
    <row r="26" spans="1:20" ht="13.5" customHeight="1" x14ac:dyDescent="0.2">
      <c r="A26" s="169"/>
      <c r="B26" s="65"/>
      <c r="C26" s="9">
        <v>9</v>
      </c>
      <c r="D26" s="91"/>
      <c r="E26" s="76" t="str">
        <f>IF(D26="","",VLOOKUP(D26,'Berechnung der Zuwendung'!$C$13:$D$32,2,FALSE))</f>
        <v/>
      </c>
      <c r="F26" s="88"/>
      <c r="G26" s="2"/>
      <c r="H26" s="85"/>
      <c r="I26" s="2"/>
      <c r="J26" s="85"/>
      <c r="K26" s="85"/>
      <c r="L26" s="77">
        <f t="shared" si="0"/>
        <v>0</v>
      </c>
      <c r="M26" s="85"/>
      <c r="N26" s="77">
        <f t="shared" si="1"/>
        <v>0</v>
      </c>
      <c r="O26" s="123"/>
      <c r="P26" s="134">
        <f t="shared" si="2"/>
        <v>0</v>
      </c>
      <c r="Q26" s="124" t="str">
        <f>IF(D26="","",VLOOKUP(D26,'Berechnung der Zuwendung'!$C$13:$I$32,7,FALSE))</f>
        <v/>
      </c>
      <c r="R26" s="59">
        <f t="shared" si="3"/>
        <v>0</v>
      </c>
      <c r="S26" s="8"/>
      <c r="T26" s="50"/>
    </row>
    <row r="27" spans="1:20" ht="13.5" customHeight="1" x14ac:dyDescent="0.2">
      <c r="A27" s="169"/>
      <c r="B27" s="65"/>
      <c r="C27" s="9">
        <v>10</v>
      </c>
      <c r="D27" s="91"/>
      <c r="E27" s="76" t="str">
        <f>IF(D27="","",VLOOKUP(D27,'Berechnung der Zuwendung'!$C$13:$D$32,2,FALSE))</f>
        <v/>
      </c>
      <c r="F27" s="88"/>
      <c r="G27" s="2"/>
      <c r="H27" s="85"/>
      <c r="I27" s="2"/>
      <c r="J27" s="85"/>
      <c r="K27" s="85"/>
      <c r="L27" s="77">
        <f t="shared" si="0"/>
        <v>0</v>
      </c>
      <c r="M27" s="85"/>
      <c r="N27" s="77">
        <f t="shared" si="1"/>
        <v>0</v>
      </c>
      <c r="O27" s="123"/>
      <c r="P27" s="134">
        <f t="shared" si="2"/>
        <v>0</v>
      </c>
      <c r="Q27" s="124" t="str">
        <f>IF(D27="","",VLOOKUP(D27,'Berechnung der Zuwendung'!$C$13:$I$32,7,FALSE))</f>
        <v/>
      </c>
      <c r="R27" s="59">
        <f t="shared" si="3"/>
        <v>0</v>
      </c>
      <c r="S27" s="8"/>
    </row>
    <row r="28" spans="1:20" ht="13.5" customHeight="1" x14ac:dyDescent="0.2">
      <c r="A28" s="169"/>
      <c r="B28" s="65"/>
      <c r="C28" s="9">
        <v>11</v>
      </c>
      <c r="D28" s="91"/>
      <c r="E28" s="76" t="str">
        <f>IF(D28="","",VLOOKUP(D28,'Berechnung der Zuwendung'!$C$13:$D$32,2,FALSE))</f>
        <v/>
      </c>
      <c r="F28" s="88"/>
      <c r="G28" s="2"/>
      <c r="H28" s="85"/>
      <c r="I28" s="2"/>
      <c r="J28" s="85"/>
      <c r="K28" s="85"/>
      <c r="L28" s="77">
        <f t="shared" si="0"/>
        <v>0</v>
      </c>
      <c r="M28" s="85"/>
      <c r="N28" s="77">
        <f t="shared" si="1"/>
        <v>0</v>
      </c>
      <c r="O28" s="123"/>
      <c r="P28" s="134">
        <f t="shared" si="2"/>
        <v>0</v>
      </c>
      <c r="Q28" s="124" t="str">
        <f>IF(D28="","",VLOOKUP(D28,'Berechnung der Zuwendung'!$C$13:$I$32,7,FALSE))</f>
        <v/>
      </c>
      <c r="R28" s="59">
        <f t="shared" si="3"/>
        <v>0</v>
      </c>
      <c r="S28" s="8"/>
    </row>
    <row r="29" spans="1:20" ht="13.5" customHeight="1" x14ac:dyDescent="0.2">
      <c r="A29" s="169"/>
      <c r="B29" s="65"/>
      <c r="C29" s="9">
        <v>12</v>
      </c>
      <c r="D29" s="91"/>
      <c r="E29" s="76" t="str">
        <f>IF(D29="","",VLOOKUP(D29,'Berechnung der Zuwendung'!$C$13:$D$32,2,FALSE))</f>
        <v/>
      </c>
      <c r="F29" s="88"/>
      <c r="G29" s="2"/>
      <c r="H29" s="85"/>
      <c r="I29" s="2"/>
      <c r="J29" s="85"/>
      <c r="K29" s="85"/>
      <c r="L29" s="77">
        <f t="shared" si="0"/>
        <v>0</v>
      </c>
      <c r="M29" s="85"/>
      <c r="N29" s="77">
        <f t="shared" si="1"/>
        <v>0</v>
      </c>
      <c r="O29" s="123"/>
      <c r="P29" s="134">
        <f t="shared" si="2"/>
        <v>0</v>
      </c>
      <c r="Q29" s="124" t="str">
        <f>IF(D29="","",VLOOKUP(D29,'Berechnung der Zuwendung'!$C$13:$I$32,7,FALSE))</f>
        <v/>
      </c>
      <c r="R29" s="59">
        <f t="shared" si="3"/>
        <v>0</v>
      </c>
      <c r="S29" s="8"/>
    </row>
    <row r="30" spans="1:20" ht="13.5" customHeight="1" x14ac:dyDescent="0.2">
      <c r="A30" s="169"/>
      <c r="B30" s="65"/>
      <c r="C30" s="9">
        <v>13</v>
      </c>
      <c r="D30" s="91"/>
      <c r="E30" s="76" t="str">
        <f>IF(D30="","",VLOOKUP(D30,'Berechnung der Zuwendung'!$C$13:$D$32,2,FALSE))</f>
        <v/>
      </c>
      <c r="F30" s="88"/>
      <c r="G30" s="2"/>
      <c r="H30" s="85"/>
      <c r="I30" s="2"/>
      <c r="J30" s="85"/>
      <c r="K30" s="85"/>
      <c r="L30" s="77">
        <f t="shared" si="0"/>
        <v>0</v>
      </c>
      <c r="M30" s="85"/>
      <c r="N30" s="77">
        <f t="shared" si="1"/>
        <v>0</v>
      </c>
      <c r="O30" s="123"/>
      <c r="P30" s="134">
        <f t="shared" si="2"/>
        <v>0</v>
      </c>
      <c r="Q30" s="124" t="str">
        <f>IF(D30="","",VLOOKUP(D30,'Berechnung der Zuwendung'!$C$13:$I$32,7,FALSE))</f>
        <v/>
      </c>
      <c r="R30" s="59">
        <f t="shared" si="3"/>
        <v>0</v>
      </c>
      <c r="S30" s="8"/>
    </row>
    <row r="31" spans="1:20" ht="13.5" customHeight="1" x14ac:dyDescent="0.2">
      <c r="A31" s="169"/>
      <c r="B31" s="65"/>
      <c r="C31" s="9">
        <v>14</v>
      </c>
      <c r="D31" s="91"/>
      <c r="E31" s="76" t="str">
        <f>IF(D31="","",VLOOKUP(D31,'Berechnung der Zuwendung'!$C$13:$D$32,2,FALSE))</f>
        <v/>
      </c>
      <c r="F31" s="88"/>
      <c r="G31" s="2"/>
      <c r="H31" s="85"/>
      <c r="I31" s="2"/>
      <c r="J31" s="85"/>
      <c r="K31" s="85"/>
      <c r="L31" s="77">
        <f t="shared" si="0"/>
        <v>0</v>
      </c>
      <c r="M31" s="85"/>
      <c r="N31" s="77">
        <f t="shared" si="1"/>
        <v>0</v>
      </c>
      <c r="O31" s="123"/>
      <c r="P31" s="134">
        <f t="shared" si="2"/>
        <v>0</v>
      </c>
      <c r="Q31" s="124" t="str">
        <f>IF(D31="","",VLOOKUP(D31,'Berechnung der Zuwendung'!$C$13:$I$32,7,FALSE))</f>
        <v/>
      </c>
      <c r="R31" s="59">
        <f t="shared" si="3"/>
        <v>0</v>
      </c>
      <c r="S31" s="8"/>
    </row>
    <row r="32" spans="1:20" ht="13.5" customHeight="1" x14ac:dyDescent="0.2">
      <c r="A32" s="169"/>
      <c r="B32" s="65"/>
      <c r="C32" s="9">
        <v>15</v>
      </c>
      <c r="D32" s="91"/>
      <c r="E32" s="76" t="str">
        <f>IF(D32="","",VLOOKUP(D32,'Berechnung der Zuwendung'!$C$13:$D$32,2,FALSE))</f>
        <v/>
      </c>
      <c r="F32" s="88"/>
      <c r="G32" s="2"/>
      <c r="H32" s="85"/>
      <c r="I32" s="2"/>
      <c r="J32" s="85"/>
      <c r="K32" s="85"/>
      <c r="L32" s="77">
        <f t="shared" si="0"/>
        <v>0</v>
      </c>
      <c r="M32" s="85"/>
      <c r="N32" s="77">
        <f t="shared" si="1"/>
        <v>0</v>
      </c>
      <c r="O32" s="123"/>
      <c r="P32" s="134">
        <f t="shared" si="2"/>
        <v>0</v>
      </c>
      <c r="Q32" s="124" t="str">
        <f>IF(D32="","",VLOOKUP(D32,'Berechnung der Zuwendung'!$C$13:$I$32,7,FALSE))</f>
        <v/>
      </c>
      <c r="R32" s="59">
        <f t="shared" si="3"/>
        <v>0</v>
      </c>
      <c r="S32" s="8"/>
    </row>
    <row r="33" spans="1:20" ht="13.5" customHeight="1" x14ac:dyDescent="0.2">
      <c r="A33" s="169"/>
      <c r="B33" s="65"/>
      <c r="C33" s="9">
        <v>16</v>
      </c>
      <c r="D33" s="91"/>
      <c r="E33" s="76" t="str">
        <f>IF(D33="","",VLOOKUP(D33,'Berechnung der Zuwendung'!$C$13:$D$32,2,FALSE))</f>
        <v/>
      </c>
      <c r="F33" s="88"/>
      <c r="G33" s="2"/>
      <c r="H33" s="85"/>
      <c r="I33" s="2"/>
      <c r="J33" s="85"/>
      <c r="K33" s="85"/>
      <c r="L33" s="77">
        <f t="shared" si="0"/>
        <v>0</v>
      </c>
      <c r="M33" s="85"/>
      <c r="N33" s="77">
        <f t="shared" si="1"/>
        <v>0</v>
      </c>
      <c r="O33" s="123"/>
      <c r="P33" s="134">
        <f t="shared" si="2"/>
        <v>0</v>
      </c>
      <c r="Q33" s="124" t="str">
        <f>IF(D33="","",VLOOKUP(D33,'Berechnung der Zuwendung'!$C$13:$I$32,7,FALSE))</f>
        <v/>
      </c>
      <c r="R33" s="59">
        <f t="shared" si="3"/>
        <v>0</v>
      </c>
      <c r="S33" s="8"/>
    </row>
    <row r="34" spans="1:20" ht="13.5" customHeight="1" x14ac:dyDescent="0.2">
      <c r="A34" s="169"/>
      <c r="B34" s="65"/>
      <c r="C34" s="9">
        <v>17</v>
      </c>
      <c r="D34" s="91"/>
      <c r="E34" s="76" t="str">
        <f>IF(D34="","",VLOOKUP(D34,'Berechnung der Zuwendung'!$C$13:$D$32,2,FALSE))</f>
        <v/>
      </c>
      <c r="F34" s="88"/>
      <c r="G34" s="2"/>
      <c r="H34" s="85"/>
      <c r="I34" s="2"/>
      <c r="J34" s="85"/>
      <c r="K34" s="85"/>
      <c r="L34" s="77">
        <f t="shared" si="0"/>
        <v>0</v>
      </c>
      <c r="M34" s="85"/>
      <c r="N34" s="77">
        <f t="shared" si="1"/>
        <v>0</v>
      </c>
      <c r="O34" s="123"/>
      <c r="P34" s="134">
        <f t="shared" si="2"/>
        <v>0</v>
      </c>
      <c r="Q34" s="124" t="str">
        <f>IF(D34="","",VLOOKUP(D34,'Berechnung der Zuwendung'!$C$13:$I$32,7,FALSE))</f>
        <v/>
      </c>
      <c r="R34" s="59">
        <f t="shared" si="3"/>
        <v>0</v>
      </c>
      <c r="S34" s="8"/>
    </row>
    <row r="35" spans="1:20" ht="13.5" customHeight="1" x14ac:dyDescent="0.2">
      <c r="A35" s="169"/>
      <c r="B35" s="65"/>
      <c r="C35" s="9">
        <v>18</v>
      </c>
      <c r="D35" s="91"/>
      <c r="E35" s="76" t="str">
        <f>IF(D35="","",VLOOKUP(D35,'Berechnung der Zuwendung'!$C$13:$D$32,2,FALSE))</f>
        <v/>
      </c>
      <c r="F35" s="88"/>
      <c r="G35" s="2"/>
      <c r="H35" s="85"/>
      <c r="I35" s="2"/>
      <c r="J35" s="85"/>
      <c r="K35" s="85"/>
      <c r="L35" s="77">
        <f t="shared" si="0"/>
        <v>0</v>
      </c>
      <c r="M35" s="85"/>
      <c r="N35" s="77">
        <f t="shared" si="1"/>
        <v>0</v>
      </c>
      <c r="O35" s="123"/>
      <c r="P35" s="134">
        <f t="shared" si="2"/>
        <v>0</v>
      </c>
      <c r="Q35" s="124" t="str">
        <f>IF(D35="","",VLOOKUP(D35,'Berechnung der Zuwendung'!$C$13:$I$32,7,FALSE))</f>
        <v/>
      </c>
      <c r="R35" s="59">
        <f t="shared" si="3"/>
        <v>0</v>
      </c>
      <c r="S35" s="8"/>
    </row>
    <row r="36" spans="1:20" ht="13.5" customHeight="1" x14ac:dyDescent="0.2">
      <c r="A36" s="169"/>
      <c r="B36" s="65"/>
      <c r="C36" s="9">
        <v>19</v>
      </c>
      <c r="D36" s="91"/>
      <c r="E36" s="76" t="str">
        <f>IF(D36="","",VLOOKUP(D36,'Berechnung der Zuwendung'!$C$13:$D$32,2,FALSE))</f>
        <v/>
      </c>
      <c r="F36" s="88"/>
      <c r="G36" s="2"/>
      <c r="H36" s="85"/>
      <c r="I36" s="2"/>
      <c r="J36" s="85"/>
      <c r="K36" s="85"/>
      <c r="L36" s="77">
        <f t="shared" si="0"/>
        <v>0</v>
      </c>
      <c r="M36" s="85"/>
      <c r="N36" s="77">
        <f t="shared" si="1"/>
        <v>0</v>
      </c>
      <c r="O36" s="123"/>
      <c r="P36" s="134">
        <f t="shared" si="2"/>
        <v>0</v>
      </c>
      <c r="Q36" s="124" t="str">
        <f>IF(D36="","",VLOOKUP(D36,'Berechnung der Zuwendung'!$C$13:$I$32,7,FALSE))</f>
        <v/>
      </c>
      <c r="R36" s="59">
        <f t="shared" si="3"/>
        <v>0</v>
      </c>
      <c r="S36" s="8"/>
    </row>
    <row r="37" spans="1:20" ht="13.5" customHeight="1" x14ac:dyDescent="0.2">
      <c r="A37" s="169"/>
      <c r="B37" s="65"/>
      <c r="C37" s="9">
        <v>20</v>
      </c>
      <c r="D37" s="91"/>
      <c r="E37" s="76" t="str">
        <f>IF(D37="","",VLOOKUP(D37,'Berechnung der Zuwendung'!$C$13:$D$32,2,FALSE))</f>
        <v/>
      </c>
      <c r="F37" s="88"/>
      <c r="G37" s="2"/>
      <c r="H37" s="85"/>
      <c r="I37" s="2"/>
      <c r="J37" s="85"/>
      <c r="K37" s="85"/>
      <c r="L37" s="77">
        <f t="shared" si="0"/>
        <v>0</v>
      </c>
      <c r="M37" s="85"/>
      <c r="N37" s="77">
        <f t="shared" si="1"/>
        <v>0</v>
      </c>
      <c r="O37" s="123"/>
      <c r="P37" s="134">
        <f t="shared" si="2"/>
        <v>0</v>
      </c>
      <c r="Q37" s="124" t="str">
        <f>IF(D37="","",VLOOKUP(D37,'Berechnung der Zuwendung'!$C$13:$I$32,7,FALSE))</f>
        <v/>
      </c>
      <c r="R37" s="59">
        <f t="shared" si="3"/>
        <v>0</v>
      </c>
      <c r="S37" s="8"/>
    </row>
    <row r="38" spans="1:20" ht="13.5" customHeight="1" x14ac:dyDescent="0.2">
      <c r="A38" s="169"/>
      <c r="B38" s="65"/>
      <c r="C38" s="9">
        <v>21</v>
      </c>
      <c r="D38" s="91"/>
      <c r="E38" s="76" t="str">
        <f>IF(D38="","",VLOOKUP(D38,'Berechnung der Zuwendung'!$C$13:$D$32,2,FALSE))</f>
        <v/>
      </c>
      <c r="F38" s="88"/>
      <c r="G38" s="2"/>
      <c r="H38" s="85"/>
      <c r="I38" s="2"/>
      <c r="J38" s="85"/>
      <c r="K38" s="85"/>
      <c r="L38" s="77">
        <f t="shared" si="0"/>
        <v>0</v>
      </c>
      <c r="M38" s="85"/>
      <c r="N38" s="77">
        <f t="shared" si="1"/>
        <v>0</v>
      </c>
      <c r="O38" s="123"/>
      <c r="P38" s="134">
        <f t="shared" si="2"/>
        <v>0</v>
      </c>
      <c r="Q38" s="124" t="str">
        <f>IF(D38="","",VLOOKUP(D38,'Berechnung der Zuwendung'!$C$13:$I$32,7,FALSE))</f>
        <v/>
      </c>
      <c r="R38" s="59">
        <f t="shared" si="3"/>
        <v>0</v>
      </c>
      <c r="S38" s="8"/>
      <c r="T38" s="50"/>
    </row>
    <row r="39" spans="1:20" ht="13.5" customHeight="1" x14ac:dyDescent="0.2">
      <c r="A39" s="169"/>
      <c r="B39" s="65"/>
      <c r="C39" s="9">
        <v>22</v>
      </c>
      <c r="D39" s="91"/>
      <c r="E39" s="76" t="str">
        <f>IF(D39="","",VLOOKUP(D39,'Berechnung der Zuwendung'!$C$13:$D$32,2,FALSE))</f>
        <v/>
      </c>
      <c r="F39" s="88"/>
      <c r="G39" s="2"/>
      <c r="H39" s="85"/>
      <c r="I39" s="2"/>
      <c r="J39" s="85"/>
      <c r="K39" s="85"/>
      <c r="L39" s="77">
        <f t="shared" si="0"/>
        <v>0</v>
      </c>
      <c r="M39" s="85"/>
      <c r="N39" s="77">
        <f t="shared" si="1"/>
        <v>0</v>
      </c>
      <c r="O39" s="123"/>
      <c r="P39" s="134">
        <f t="shared" si="2"/>
        <v>0</v>
      </c>
      <c r="Q39" s="124" t="str">
        <f>IF(D39="","",VLOOKUP(D39,'Berechnung der Zuwendung'!$C$13:$I$32,7,FALSE))</f>
        <v/>
      </c>
      <c r="R39" s="59">
        <f t="shared" si="3"/>
        <v>0</v>
      </c>
      <c r="S39" s="8"/>
    </row>
    <row r="40" spans="1:20" ht="13.5" customHeight="1" x14ac:dyDescent="0.2">
      <c r="A40" s="169"/>
      <c r="B40" s="65"/>
      <c r="C40" s="9">
        <v>23</v>
      </c>
      <c r="D40" s="91"/>
      <c r="E40" s="76" t="str">
        <f>IF(D40="","",VLOOKUP(D40,'Berechnung der Zuwendung'!$C$13:$D$32,2,FALSE))</f>
        <v/>
      </c>
      <c r="F40" s="88"/>
      <c r="G40" s="2"/>
      <c r="H40" s="85"/>
      <c r="I40" s="2"/>
      <c r="J40" s="85"/>
      <c r="K40" s="85"/>
      <c r="L40" s="77">
        <f t="shared" si="0"/>
        <v>0</v>
      </c>
      <c r="M40" s="85"/>
      <c r="N40" s="77">
        <f t="shared" si="1"/>
        <v>0</v>
      </c>
      <c r="O40" s="123"/>
      <c r="P40" s="134">
        <f t="shared" si="2"/>
        <v>0</v>
      </c>
      <c r="Q40" s="124" t="str">
        <f>IF(D40="","",VLOOKUP(D40,'Berechnung der Zuwendung'!$C$13:$I$32,7,FALSE))</f>
        <v/>
      </c>
      <c r="R40" s="59">
        <f t="shared" si="3"/>
        <v>0</v>
      </c>
      <c r="S40" s="8"/>
      <c r="T40" s="50"/>
    </row>
    <row r="41" spans="1:20" ht="13.5" customHeight="1" x14ac:dyDescent="0.2">
      <c r="A41" s="169"/>
      <c r="B41" s="65"/>
      <c r="C41" s="9">
        <v>24</v>
      </c>
      <c r="D41" s="91"/>
      <c r="E41" s="76" t="str">
        <f>IF(D41="","",VLOOKUP(D41,'Berechnung der Zuwendung'!$C$13:$D$32,2,FALSE))</f>
        <v/>
      </c>
      <c r="F41" s="88"/>
      <c r="G41" s="2"/>
      <c r="H41" s="85"/>
      <c r="I41" s="2"/>
      <c r="J41" s="85"/>
      <c r="K41" s="85"/>
      <c r="L41" s="77">
        <f t="shared" si="0"/>
        <v>0</v>
      </c>
      <c r="M41" s="85"/>
      <c r="N41" s="77">
        <f t="shared" si="1"/>
        <v>0</v>
      </c>
      <c r="O41" s="123"/>
      <c r="P41" s="134">
        <f t="shared" si="2"/>
        <v>0</v>
      </c>
      <c r="Q41" s="124" t="str">
        <f>IF(D41="","",VLOOKUP(D41,'Berechnung der Zuwendung'!$C$13:$I$32,7,FALSE))</f>
        <v/>
      </c>
      <c r="R41" s="59">
        <f t="shared" si="3"/>
        <v>0</v>
      </c>
      <c r="S41" s="8"/>
    </row>
    <row r="42" spans="1:20" ht="13.5" customHeight="1" x14ac:dyDescent="0.2">
      <c r="A42" s="169"/>
      <c r="B42" s="65"/>
      <c r="C42" s="9">
        <v>25</v>
      </c>
      <c r="D42" s="91"/>
      <c r="E42" s="76" t="str">
        <f>IF(D42="","",VLOOKUP(D42,'Berechnung der Zuwendung'!$C$13:$D$32,2,FALSE))</f>
        <v/>
      </c>
      <c r="F42" s="88"/>
      <c r="G42" s="2"/>
      <c r="H42" s="85"/>
      <c r="I42" s="2"/>
      <c r="J42" s="85"/>
      <c r="K42" s="85"/>
      <c r="L42" s="77">
        <f t="shared" si="0"/>
        <v>0</v>
      </c>
      <c r="M42" s="85"/>
      <c r="N42" s="77">
        <f t="shared" si="1"/>
        <v>0</v>
      </c>
      <c r="O42" s="123"/>
      <c r="P42" s="134">
        <f t="shared" si="2"/>
        <v>0</v>
      </c>
      <c r="Q42" s="124" t="str">
        <f>IF(D42="","",VLOOKUP(D42,'Berechnung der Zuwendung'!$C$13:$I$32,7,FALSE))</f>
        <v/>
      </c>
      <c r="R42" s="59">
        <f t="shared" si="3"/>
        <v>0</v>
      </c>
      <c r="S42" s="8"/>
    </row>
    <row r="43" spans="1:20" ht="13.5" customHeight="1" x14ac:dyDescent="0.2">
      <c r="A43" s="169"/>
      <c r="B43" s="65"/>
      <c r="C43" s="9">
        <v>26</v>
      </c>
      <c r="D43" s="91"/>
      <c r="E43" s="76" t="str">
        <f>IF(D43="","",VLOOKUP(D43,'Berechnung der Zuwendung'!$C$13:$D$32,2,FALSE))</f>
        <v/>
      </c>
      <c r="F43" s="88"/>
      <c r="G43" s="2"/>
      <c r="H43" s="85"/>
      <c r="I43" s="2"/>
      <c r="J43" s="85"/>
      <c r="K43" s="85"/>
      <c r="L43" s="77">
        <f t="shared" si="0"/>
        <v>0</v>
      </c>
      <c r="M43" s="85"/>
      <c r="N43" s="77">
        <f t="shared" si="1"/>
        <v>0</v>
      </c>
      <c r="O43" s="123"/>
      <c r="P43" s="134">
        <f t="shared" si="2"/>
        <v>0</v>
      </c>
      <c r="Q43" s="124" t="str">
        <f>IF(D43="","",VLOOKUP(D43,'Berechnung der Zuwendung'!$C$13:$I$32,7,FALSE))</f>
        <v/>
      </c>
      <c r="R43" s="59">
        <f t="shared" si="3"/>
        <v>0</v>
      </c>
      <c r="S43" s="8"/>
    </row>
    <row r="44" spans="1:20" ht="13.5" customHeight="1" x14ac:dyDescent="0.2">
      <c r="A44" s="169"/>
      <c r="B44" s="65"/>
      <c r="C44" s="9">
        <v>27</v>
      </c>
      <c r="D44" s="91"/>
      <c r="E44" s="76" t="str">
        <f>IF(D44="","",VLOOKUP(D44,'Berechnung der Zuwendung'!$C$13:$D$32,2,FALSE))</f>
        <v/>
      </c>
      <c r="F44" s="88"/>
      <c r="G44" s="2"/>
      <c r="H44" s="85"/>
      <c r="I44" s="2"/>
      <c r="J44" s="85"/>
      <c r="K44" s="85"/>
      <c r="L44" s="77">
        <f t="shared" si="0"/>
        <v>0</v>
      </c>
      <c r="M44" s="85"/>
      <c r="N44" s="77">
        <f t="shared" si="1"/>
        <v>0</v>
      </c>
      <c r="O44" s="123"/>
      <c r="P44" s="134">
        <f t="shared" si="2"/>
        <v>0</v>
      </c>
      <c r="Q44" s="124" t="str">
        <f>IF(D44="","",VLOOKUP(D44,'Berechnung der Zuwendung'!$C$13:$I$32,7,FALSE))</f>
        <v/>
      </c>
      <c r="R44" s="59">
        <f t="shared" si="3"/>
        <v>0</v>
      </c>
      <c r="S44" s="8"/>
    </row>
    <row r="45" spans="1:20" ht="13.5" customHeight="1" x14ac:dyDescent="0.2">
      <c r="A45" s="169"/>
      <c r="B45" s="65"/>
      <c r="C45" s="9">
        <v>28</v>
      </c>
      <c r="D45" s="91"/>
      <c r="E45" s="76" t="str">
        <f>IF(D45="","",VLOOKUP(D45,'Berechnung der Zuwendung'!$C$13:$D$32,2,FALSE))</f>
        <v/>
      </c>
      <c r="F45" s="88"/>
      <c r="G45" s="2"/>
      <c r="H45" s="85"/>
      <c r="I45" s="2"/>
      <c r="J45" s="85"/>
      <c r="K45" s="85"/>
      <c r="L45" s="77">
        <f t="shared" si="0"/>
        <v>0</v>
      </c>
      <c r="M45" s="85"/>
      <c r="N45" s="77">
        <f t="shared" si="1"/>
        <v>0</v>
      </c>
      <c r="O45" s="123"/>
      <c r="P45" s="134">
        <f t="shared" si="2"/>
        <v>0</v>
      </c>
      <c r="Q45" s="124" t="str">
        <f>IF(D45="","",VLOOKUP(D45,'Berechnung der Zuwendung'!$C$13:$I$32,7,FALSE))</f>
        <v/>
      </c>
      <c r="R45" s="59">
        <f t="shared" si="3"/>
        <v>0</v>
      </c>
      <c r="S45" s="8"/>
    </row>
    <row r="46" spans="1:20" ht="13.5" customHeight="1" x14ac:dyDescent="0.2">
      <c r="A46" s="169"/>
      <c r="B46" s="65"/>
      <c r="C46" s="9">
        <v>29</v>
      </c>
      <c r="D46" s="91"/>
      <c r="E46" s="76" t="str">
        <f>IF(D46="","",VLOOKUP(D46,'Berechnung der Zuwendung'!$C$13:$D$32,2,FALSE))</f>
        <v/>
      </c>
      <c r="F46" s="88"/>
      <c r="G46" s="2"/>
      <c r="H46" s="85"/>
      <c r="I46" s="2"/>
      <c r="J46" s="85"/>
      <c r="K46" s="85"/>
      <c r="L46" s="77">
        <f t="shared" si="0"/>
        <v>0</v>
      </c>
      <c r="M46" s="85"/>
      <c r="N46" s="77">
        <f t="shared" si="1"/>
        <v>0</v>
      </c>
      <c r="O46" s="123"/>
      <c r="P46" s="134">
        <f t="shared" si="2"/>
        <v>0</v>
      </c>
      <c r="Q46" s="124" t="str">
        <f>IF(D46="","",VLOOKUP(D46,'Berechnung der Zuwendung'!$C$13:$I$32,7,FALSE))</f>
        <v/>
      </c>
      <c r="R46" s="59">
        <f t="shared" si="3"/>
        <v>0</v>
      </c>
      <c r="S46" s="8"/>
    </row>
    <row r="47" spans="1:20" ht="13.5" customHeight="1" x14ac:dyDescent="0.2">
      <c r="A47" s="169"/>
      <c r="B47" s="65"/>
      <c r="C47" s="9">
        <v>30</v>
      </c>
      <c r="D47" s="91"/>
      <c r="E47" s="76" t="str">
        <f>IF(D47="","",VLOOKUP(D47,'Berechnung der Zuwendung'!$C$13:$D$32,2,FALSE))</f>
        <v/>
      </c>
      <c r="F47" s="88"/>
      <c r="G47" s="2"/>
      <c r="H47" s="85"/>
      <c r="I47" s="2"/>
      <c r="J47" s="85"/>
      <c r="K47" s="85"/>
      <c r="L47" s="77">
        <f t="shared" si="0"/>
        <v>0</v>
      </c>
      <c r="M47" s="85"/>
      <c r="N47" s="77">
        <f t="shared" si="1"/>
        <v>0</v>
      </c>
      <c r="O47" s="123"/>
      <c r="P47" s="134">
        <f t="shared" si="2"/>
        <v>0</v>
      </c>
      <c r="Q47" s="124" t="str">
        <f>IF(D47="","",VLOOKUP(D47,'Berechnung der Zuwendung'!$C$13:$I$32,7,FALSE))</f>
        <v/>
      </c>
      <c r="R47" s="59">
        <f t="shared" si="3"/>
        <v>0</v>
      </c>
      <c r="S47" s="8"/>
    </row>
    <row r="48" spans="1:20" ht="13.5" customHeight="1" x14ac:dyDescent="0.2">
      <c r="A48" s="169" t="s">
        <v>117</v>
      </c>
      <c r="B48" s="65"/>
      <c r="C48" s="9">
        <v>31</v>
      </c>
      <c r="D48" s="91"/>
      <c r="E48" s="76" t="str">
        <f>IF(D48="","",VLOOKUP(D48,'Berechnung der Zuwendung'!$C$13:$D$32,2,FALSE))</f>
        <v/>
      </c>
      <c r="F48" s="88"/>
      <c r="G48" s="2"/>
      <c r="H48" s="85"/>
      <c r="I48" s="2"/>
      <c r="J48" s="85"/>
      <c r="K48" s="85"/>
      <c r="L48" s="77">
        <f t="shared" si="0"/>
        <v>0</v>
      </c>
      <c r="M48" s="85"/>
      <c r="N48" s="77">
        <f t="shared" si="1"/>
        <v>0</v>
      </c>
      <c r="O48" s="123"/>
      <c r="P48" s="134">
        <f t="shared" si="2"/>
        <v>0</v>
      </c>
      <c r="Q48" s="124" t="str">
        <f>IF(D48="","",VLOOKUP(D48,'Berechnung der Zuwendung'!$C$13:$I$32,7,FALSE))</f>
        <v/>
      </c>
      <c r="R48" s="59">
        <f t="shared" si="3"/>
        <v>0</v>
      </c>
      <c r="S48" s="8"/>
    </row>
    <row r="49" spans="1:20" ht="13.5" customHeight="1" x14ac:dyDescent="0.2">
      <c r="A49" s="169"/>
      <c r="B49" s="65"/>
      <c r="C49" s="9">
        <v>32</v>
      </c>
      <c r="D49" s="91"/>
      <c r="E49" s="76" t="str">
        <f>IF(D49="","",VLOOKUP(D49,'Berechnung der Zuwendung'!$C$13:$D$32,2,FALSE))</f>
        <v/>
      </c>
      <c r="F49" s="88"/>
      <c r="G49" s="2"/>
      <c r="H49" s="85"/>
      <c r="I49" s="2"/>
      <c r="J49" s="85"/>
      <c r="K49" s="85"/>
      <c r="L49" s="77">
        <f t="shared" si="0"/>
        <v>0</v>
      </c>
      <c r="M49" s="85"/>
      <c r="N49" s="77">
        <f t="shared" si="1"/>
        <v>0</v>
      </c>
      <c r="O49" s="123"/>
      <c r="P49" s="134">
        <f t="shared" si="2"/>
        <v>0</v>
      </c>
      <c r="Q49" s="124" t="str">
        <f>IF(D49="","",VLOOKUP(D49,'Berechnung der Zuwendung'!$C$13:$I$32,7,FALSE))</f>
        <v/>
      </c>
      <c r="R49" s="59">
        <f t="shared" si="3"/>
        <v>0</v>
      </c>
      <c r="S49" s="8"/>
    </row>
    <row r="50" spans="1:20" ht="13.5" customHeight="1" x14ac:dyDescent="0.2">
      <c r="A50" s="169"/>
      <c r="B50" s="65"/>
      <c r="C50" s="9">
        <v>33</v>
      </c>
      <c r="D50" s="91"/>
      <c r="E50" s="76" t="str">
        <f>IF(D50="","",VLOOKUP(D50,'Berechnung der Zuwendung'!$C$13:$D$32,2,FALSE))</f>
        <v/>
      </c>
      <c r="F50" s="88"/>
      <c r="G50" s="2"/>
      <c r="H50" s="85"/>
      <c r="I50" s="2"/>
      <c r="J50" s="85"/>
      <c r="K50" s="85"/>
      <c r="L50" s="77">
        <f t="shared" si="0"/>
        <v>0</v>
      </c>
      <c r="M50" s="85"/>
      <c r="N50" s="77">
        <f t="shared" si="1"/>
        <v>0</v>
      </c>
      <c r="O50" s="123"/>
      <c r="P50" s="134">
        <f t="shared" si="2"/>
        <v>0</v>
      </c>
      <c r="Q50" s="124" t="str">
        <f>IF(D50="","",VLOOKUP(D50,'Berechnung der Zuwendung'!$C$13:$I$32,7,FALSE))</f>
        <v/>
      </c>
      <c r="R50" s="59">
        <f t="shared" si="3"/>
        <v>0</v>
      </c>
      <c r="S50" s="8"/>
    </row>
    <row r="51" spans="1:20" ht="13.5" customHeight="1" x14ac:dyDescent="0.2">
      <c r="A51" s="169"/>
      <c r="B51" s="65"/>
      <c r="C51" s="9">
        <v>34</v>
      </c>
      <c r="D51" s="91"/>
      <c r="E51" s="76" t="str">
        <f>IF(D51="","",VLOOKUP(D51,'Berechnung der Zuwendung'!$C$13:$D$32,2,FALSE))</f>
        <v/>
      </c>
      <c r="F51" s="88"/>
      <c r="G51" s="2"/>
      <c r="H51" s="85"/>
      <c r="I51" s="2"/>
      <c r="J51" s="85"/>
      <c r="K51" s="85"/>
      <c r="L51" s="77">
        <f t="shared" si="0"/>
        <v>0</v>
      </c>
      <c r="M51" s="85"/>
      <c r="N51" s="77">
        <f t="shared" si="1"/>
        <v>0</v>
      </c>
      <c r="O51" s="123"/>
      <c r="P51" s="134">
        <f t="shared" si="2"/>
        <v>0</v>
      </c>
      <c r="Q51" s="124" t="str">
        <f>IF(D51="","",VLOOKUP(D51,'Berechnung der Zuwendung'!$C$13:$I$32,7,FALSE))</f>
        <v/>
      </c>
      <c r="R51" s="59">
        <f t="shared" si="3"/>
        <v>0</v>
      </c>
      <c r="S51" s="8"/>
    </row>
    <row r="52" spans="1:20" ht="13.5" customHeight="1" x14ac:dyDescent="0.2">
      <c r="A52" s="169"/>
      <c r="B52" s="65"/>
      <c r="C52" s="9">
        <v>35</v>
      </c>
      <c r="D52" s="91"/>
      <c r="E52" s="76" t="str">
        <f>IF(D52="","",VLOOKUP(D52,'Berechnung der Zuwendung'!$C$13:$D$32,2,FALSE))</f>
        <v/>
      </c>
      <c r="F52" s="88"/>
      <c r="G52" s="2"/>
      <c r="H52" s="85"/>
      <c r="I52" s="2"/>
      <c r="J52" s="85"/>
      <c r="K52" s="85"/>
      <c r="L52" s="77">
        <f t="shared" ref="L52:L71" si="4">IF(AND(J52&gt;0,K52&gt;=50),J52*K52*0.2,)</f>
        <v>0</v>
      </c>
      <c r="M52" s="85"/>
      <c r="N52" s="77">
        <f t="shared" ref="N52:N71" si="5">IF(M52&gt;0,M52*20,)</f>
        <v>0</v>
      </c>
      <c r="O52" s="123"/>
      <c r="P52" s="134">
        <f t="shared" si="2"/>
        <v>0</v>
      </c>
      <c r="Q52" s="124" t="str">
        <f>IF(D52="","",VLOOKUP(D52,'Berechnung der Zuwendung'!$C$13:$I$32,7,FALSE))</f>
        <v/>
      </c>
      <c r="R52" s="59">
        <f t="shared" ref="R52:R71" si="6">IF(AND(P52&gt;0,Q52&gt;0),ROUND(P52*Q52,2),)</f>
        <v>0</v>
      </c>
      <c r="S52" s="8"/>
    </row>
    <row r="53" spans="1:20" ht="13.5" customHeight="1" x14ac:dyDescent="0.2">
      <c r="A53" s="169"/>
      <c r="B53" s="65"/>
      <c r="C53" s="9">
        <v>36</v>
      </c>
      <c r="D53" s="91"/>
      <c r="E53" s="76" t="str">
        <f>IF(D53="","",VLOOKUP(D53,'Berechnung der Zuwendung'!$C$13:$D$32,2,FALSE))</f>
        <v/>
      </c>
      <c r="F53" s="88"/>
      <c r="G53" s="2"/>
      <c r="H53" s="85"/>
      <c r="I53" s="2"/>
      <c r="J53" s="85"/>
      <c r="K53" s="85"/>
      <c r="L53" s="77">
        <f t="shared" si="4"/>
        <v>0</v>
      </c>
      <c r="M53" s="85"/>
      <c r="N53" s="77">
        <f t="shared" si="5"/>
        <v>0</v>
      </c>
      <c r="O53" s="123"/>
      <c r="P53" s="134">
        <f t="shared" si="2"/>
        <v>0</v>
      </c>
      <c r="Q53" s="124" t="str">
        <f>IF(D53="","",VLOOKUP(D53,'Berechnung der Zuwendung'!$C$13:$I$32,7,FALSE))</f>
        <v/>
      </c>
      <c r="R53" s="59">
        <f t="shared" si="6"/>
        <v>0</v>
      </c>
      <c r="S53" s="8"/>
    </row>
    <row r="54" spans="1:20" ht="13.5" customHeight="1" x14ac:dyDescent="0.2">
      <c r="A54" s="169"/>
      <c r="B54" s="65"/>
      <c r="C54" s="9">
        <v>37</v>
      </c>
      <c r="D54" s="91"/>
      <c r="E54" s="76" t="str">
        <f>IF(D54="","",VLOOKUP(D54,'Berechnung der Zuwendung'!$C$13:$D$32,2,FALSE))</f>
        <v/>
      </c>
      <c r="F54" s="88"/>
      <c r="G54" s="2"/>
      <c r="H54" s="85"/>
      <c r="I54" s="2"/>
      <c r="J54" s="85"/>
      <c r="K54" s="85"/>
      <c r="L54" s="77">
        <f t="shared" si="4"/>
        <v>0</v>
      </c>
      <c r="M54" s="85"/>
      <c r="N54" s="77">
        <f t="shared" si="5"/>
        <v>0</v>
      </c>
      <c r="O54" s="123"/>
      <c r="P54" s="134">
        <f t="shared" si="2"/>
        <v>0</v>
      </c>
      <c r="Q54" s="124" t="str">
        <f>IF(D54="","",VLOOKUP(D54,'Berechnung der Zuwendung'!$C$13:$I$32,7,FALSE))</f>
        <v/>
      </c>
      <c r="R54" s="59">
        <f t="shared" si="6"/>
        <v>0</v>
      </c>
      <c r="S54" s="8"/>
    </row>
    <row r="55" spans="1:20" ht="13.5" customHeight="1" x14ac:dyDescent="0.2">
      <c r="A55" s="169"/>
      <c r="B55" s="65"/>
      <c r="C55" s="9">
        <v>38</v>
      </c>
      <c r="D55" s="91"/>
      <c r="E55" s="76" t="str">
        <f>IF(D55="","",VLOOKUP(D55,'Berechnung der Zuwendung'!$C$13:$D$32,2,FALSE))</f>
        <v/>
      </c>
      <c r="F55" s="88"/>
      <c r="G55" s="2"/>
      <c r="H55" s="85"/>
      <c r="I55" s="2"/>
      <c r="J55" s="85"/>
      <c r="K55" s="85"/>
      <c r="L55" s="77">
        <f t="shared" si="4"/>
        <v>0</v>
      </c>
      <c r="M55" s="85"/>
      <c r="N55" s="77">
        <f t="shared" si="5"/>
        <v>0</v>
      </c>
      <c r="O55" s="123"/>
      <c r="P55" s="134">
        <f t="shared" si="2"/>
        <v>0</v>
      </c>
      <c r="Q55" s="124" t="str">
        <f>IF(D55="","",VLOOKUP(D55,'Berechnung der Zuwendung'!$C$13:$I$32,7,FALSE))</f>
        <v/>
      </c>
      <c r="R55" s="59">
        <f t="shared" si="6"/>
        <v>0</v>
      </c>
      <c r="S55" s="8"/>
    </row>
    <row r="56" spans="1:20" ht="13.5" customHeight="1" x14ac:dyDescent="0.2">
      <c r="A56" s="169"/>
      <c r="B56" s="65"/>
      <c r="C56" s="9">
        <v>39</v>
      </c>
      <c r="D56" s="91"/>
      <c r="E56" s="76" t="str">
        <f>IF(D56="","",VLOOKUP(D56,'Berechnung der Zuwendung'!$C$13:$D$32,2,FALSE))</f>
        <v/>
      </c>
      <c r="F56" s="88"/>
      <c r="G56" s="2"/>
      <c r="H56" s="85"/>
      <c r="I56" s="2"/>
      <c r="J56" s="85"/>
      <c r="K56" s="85"/>
      <c r="L56" s="77">
        <f t="shared" si="4"/>
        <v>0</v>
      </c>
      <c r="M56" s="85"/>
      <c r="N56" s="77">
        <f t="shared" si="5"/>
        <v>0</v>
      </c>
      <c r="O56" s="123"/>
      <c r="P56" s="134">
        <f t="shared" si="2"/>
        <v>0</v>
      </c>
      <c r="Q56" s="124" t="str">
        <f>IF(D56="","",VLOOKUP(D56,'Berechnung der Zuwendung'!$C$13:$I$32,7,FALSE))</f>
        <v/>
      </c>
      <c r="R56" s="59">
        <f t="shared" si="6"/>
        <v>0</v>
      </c>
      <c r="S56" s="8"/>
      <c r="T56" s="50"/>
    </row>
    <row r="57" spans="1:20" ht="13.5" customHeight="1" x14ac:dyDescent="0.2">
      <c r="A57" s="169"/>
      <c r="B57" s="65"/>
      <c r="C57" s="9">
        <v>40</v>
      </c>
      <c r="D57" s="91"/>
      <c r="E57" s="76" t="str">
        <f>IF(D57="","",VLOOKUP(D57,'Berechnung der Zuwendung'!$C$13:$D$32,2,FALSE))</f>
        <v/>
      </c>
      <c r="F57" s="88"/>
      <c r="G57" s="2"/>
      <c r="H57" s="85"/>
      <c r="I57" s="2"/>
      <c r="J57" s="85"/>
      <c r="K57" s="85"/>
      <c r="L57" s="77">
        <f t="shared" ref="L57:L66" si="7">IF(AND(J57&gt;0,K57&gt;=50),J57*K57*0.2,)</f>
        <v>0</v>
      </c>
      <c r="M57" s="85"/>
      <c r="N57" s="77">
        <f t="shared" ref="N57:N66" si="8">IF(M57&gt;0,M57*20,)</f>
        <v>0</v>
      </c>
      <c r="O57" s="123"/>
      <c r="P57" s="134">
        <f t="shared" si="2"/>
        <v>0</v>
      </c>
      <c r="Q57" s="124" t="str">
        <f>IF(D57="","",VLOOKUP(D57,'Berechnung der Zuwendung'!$C$13:$I$32,7,FALSE))</f>
        <v/>
      </c>
      <c r="R57" s="59">
        <f t="shared" ref="R57:R66" si="9">IF(AND(P57&gt;0,Q57&gt;0),ROUND(P57*Q57,2),)</f>
        <v>0</v>
      </c>
      <c r="S57" s="8"/>
    </row>
    <row r="58" spans="1:20" ht="13.5" customHeight="1" x14ac:dyDescent="0.2">
      <c r="A58" s="169"/>
      <c r="B58" s="65"/>
      <c r="C58" s="9">
        <v>41</v>
      </c>
      <c r="D58" s="91"/>
      <c r="E58" s="76" t="str">
        <f>IF(D58="","",VLOOKUP(D58,'Berechnung der Zuwendung'!$C$13:$D$32,2,FALSE))</f>
        <v/>
      </c>
      <c r="F58" s="88"/>
      <c r="G58" s="2"/>
      <c r="H58" s="85"/>
      <c r="I58" s="2"/>
      <c r="J58" s="85"/>
      <c r="K58" s="85"/>
      <c r="L58" s="77">
        <f t="shared" si="7"/>
        <v>0</v>
      </c>
      <c r="M58" s="85"/>
      <c r="N58" s="77">
        <f t="shared" si="8"/>
        <v>0</v>
      </c>
      <c r="O58" s="123"/>
      <c r="P58" s="134">
        <f t="shared" si="2"/>
        <v>0</v>
      </c>
      <c r="Q58" s="124" t="str">
        <f>IF(D58="","",VLOOKUP(D58,'Berechnung der Zuwendung'!$C$13:$I$32,7,FALSE))</f>
        <v/>
      </c>
      <c r="R58" s="59">
        <f t="shared" si="9"/>
        <v>0</v>
      </c>
      <c r="S58" s="8"/>
    </row>
    <row r="59" spans="1:20" ht="13.5" customHeight="1" x14ac:dyDescent="0.2">
      <c r="A59" s="169"/>
      <c r="B59" s="65"/>
      <c r="C59" s="9">
        <v>42</v>
      </c>
      <c r="D59" s="91"/>
      <c r="E59" s="76" t="str">
        <f>IF(D59="","",VLOOKUP(D59,'Berechnung der Zuwendung'!$C$13:$D$32,2,FALSE))</f>
        <v/>
      </c>
      <c r="F59" s="88"/>
      <c r="G59" s="2"/>
      <c r="H59" s="85"/>
      <c r="I59" s="2"/>
      <c r="J59" s="85"/>
      <c r="K59" s="85"/>
      <c r="L59" s="77">
        <f t="shared" si="7"/>
        <v>0</v>
      </c>
      <c r="M59" s="85"/>
      <c r="N59" s="77">
        <f t="shared" si="8"/>
        <v>0</v>
      </c>
      <c r="O59" s="123"/>
      <c r="P59" s="134">
        <f t="shared" si="2"/>
        <v>0</v>
      </c>
      <c r="Q59" s="124" t="str">
        <f>IF(D59="","",VLOOKUP(D59,'Berechnung der Zuwendung'!$C$13:$I$32,7,FALSE))</f>
        <v/>
      </c>
      <c r="R59" s="59">
        <f t="shared" si="9"/>
        <v>0</v>
      </c>
      <c r="S59" s="8"/>
    </row>
    <row r="60" spans="1:20" ht="13.5" customHeight="1" x14ac:dyDescent="0.2">
      <c r="A60" s="169"/>
      <c r="B60" s="65"/>
      <c r="C60" s="9">
        <v>43</v>
      </c>
      <c r="D60" s="91"/>
      <c r="E60" s="76" t="str">
        <f>IF(D60="","",VLOOKUP(D60,'Berechnung der Zuwendung'!$C$13:$D$32,2,FALSE))</f>
        <v/>
      </c>
      <c r="F60" s="88"/>
      <c r="G60" s="2"/>
      <c r="H60" s="85"/>
      <c r="I60" s="2"/>
      <c r="J60" s="85"/>
      <c r="K60" s="85"/>
      <c r="L60" s="77">
        <f t="shared" si="7"/>
        <v>0</v>
      </c>
      <c r="M60" s="85"/>
      <c r="N60" s="77">
        <f t="shared" si="8"/>
        <v>0</v>
      </c>
      <c r="O60" s="123"/>
      <c r="P60" s="134">
        <f t="shared" si="2"/>
        <v>0</v>
      </c>
      <c r="Q60" s="124" t="str">
        <f>IF(D60="","",VLOOKUP(D60,'Berechnung der Zuwendung'!$C$13:$I$32,7,FALSE))</f>
        <v/>
      </c>
      <c r="R60" s="59">
        <f t="shared" si="9"/>
        <v>0</v>
      </c>
      <c r="S60" s="8"/>
    </row>
    <row r="61" spans="1:20" ht="13.5" customHeight="1" x14ac:dyDescent="0.2">
      <c r="A61" s="169"/>
      <c r="B61" s="65"/>
      <c r="C61" s="9">
        <v>44</v>
      </c>
      <c r="D61" s="91"/>
      <c r="E61" s="76" t="str">
        <f>IF(D61="","",VLOOKUP(D61,'Berechnung der Zuwendung'!$C$13:$D$32,2,FALSE))</f>
        <v/>
      </c>
      <c r="F61" s="88"/>
      <c r="G61" s="2"/>
      <c r="H61" s="85"/>
      <c r="I61" s="2"/>
      <c r="J61" s="85"/>
      <c r="K61" s="85"/>
      <c r="L61" s="77">
        <f t="shared" si="7"/>
        <v>0</v>
      </c>
      <c r="M61" s="85"/>
      <c r="N61" s="77">
        <f t="shared" si="8"/>
        <v>0</v>
      </c>
      <c r="O61" s="123"/>
      <c r="P61" s="134">
        <f t="shared" si="2"/>
        <v>0</v>
      </c>
      <c r="Q61" s="124" t="str">
        <f>IF(D61="","",VLOOKUP(D61,'Berechnung der Zuwendung'!$C$13:$I$32,7,FALSE))</f>
        <v/>
      </c>
      <c r="R61" s="59">
        <f t="shared" si="9"/>
        <v>0</v>
      </c>
      <c r="S61" s="8"/>
    </row>
    <row r="62" spans="1:20" ht="13.5" customHeight="1" x14ac:dyDescent="0.2">
      <c r="A62" s="169"/>
      <c r="B62" s="65"/>
      <c r="C62" s="9">
        <v>45</v>
      </c>
      <c r="D62" s="91"/>
      <c r="E62" s="76" t="str">
        <f>IF(D62="","",VLOOKUP(D62,'Berechnung der Zuwendung'!$C$13:$D$32,2,FALSE))</f>
        <v/>
      </c>
      <c r="F62" s="88"/>
      <c r="G62" s="2"/>
      <c r="H62" s="85"/>
      <c r="I62" s="2"/>
      <c r="J62" s="85"/>
      <c r="K62" s="85"/>
      <c r="L62" s="77">
        <f t="shared" si="7"/>
        <v>0</v>
      </c>
      <c r="M62" s="85"/>
      <c r="N62" s="77">
        <f t="shared" si="8"/>
        <v>0</v>
      </c>
      <c r="O62" s="123"/>
      <c r="P62" s="134">
        <f t="shared" si="2"/>
        <v>0</v>
      </c>
      <c r="Q62" s="124" t="str">
        <f>IF(D62="","",VLOOKUP(D62,'Berechnung der Zuwendung'!$C$13:$I$32,7,FALSE))</f>
        <v/>
      </c>
      <c r="R62" s="59">
        <f t="shared" si="9"/>
        <v>0</v>
      </c>
      <c r="S62" s="8"/>
    </row>
    <row r="63" spans="1:20" ht="13.5" customHeight="1" x14ac:dyDescent="0.2">
      <c r="A63" s="169"/>
      <c r="B63" s="65"/>
      <c r="C63" s="9">
        <v>46</v>
      </c>
      <c r="D63" s="91"/>
      <c r="E63" s="76" t="str">
        <f>IF(D63="","",VLOOKUP(D63,'Berechnung der Zuwendung'!$C$13:$D$32,2,FALSE))</f>
        <v/>
      </c>
      <c r="F63" s="88"/>
      <c r="G63" s="2"/>
      <c r="H63" s="85"/>
      <c r="I63" s="2"/>
      <c r="J63" s="85"/>
      <c r="K63" s="85"/>
      <c r="L63" s="77">
        <f t="shared" si="7"/>
        <v>0</v>
      </c>
      <c r="M63" s="85"/>
      <c r="N63" s="77">
        <f t="shared" si="8"/>
        <v>0</v>
      </c>
      <c r="O63" s="123"/>
      <c r="P63" s="134">
        <f t="shared" si="2"/>
        <v>0</v>
      </c>
      <c r="Q63" s="124" t="str">
        <f>IF(D63="","",VLOOKUP(D63,'Berechnung der Zuwendung'!$C$13:$I$32,7,FALSE))</f>
        <v/>
      </c>
      <c r="R63" s="59">
        <f t="shared" si="9"/>
        <v>0</v>
      </c>
      <c r="S63" s="8"/>
    </row>
    <row r="64" spans="1:20" ht="13.5" customHeight="1" x14ac:dyDescent="0.2">
      <c r="A64" s="169"/>
      <c r="B64" s="65"/>
      <c r="C64" s="9">
        <v>47</v>
      </c>
      <c r="D64" s="91"/>
      <c r="E64" s="76" t="str">
        <f>IF(D64="","",VLOOKUP(D64,'Berechnung der Zuwendung'!$C$13:$D$32,2,FALSE))</f>
        <v/>
      </c>
      <c r="F64" s="88"/>
      <c r="G64" s="2"/>
      <c r="H64" s="85"/>
      <c r="I64" s="2"/>
      <c r="J64" s="85"/>
      <c r="K64" s="85"/>
      <c r="L64" s="77">
        <f t="shared" si="7"/>
        <v>0</v>
      </c>
      <c r="M64" s="85"/>
      <c r="N64" s="77">
        <f t="shared" si="8"/>
        <v>0</v>
      </c>
      <c r="O64" s="123"/>
      <c r="P64" s="134">
        <f t="shared" si="2"/>
        <v>0</v>
      </c>
      <c r="Q64" s="124" t="str">
        <f>IF(D64="","",VLOOKUP(D64,'Berechnung der Zuwendung'!$C$13:$I$32,7,FALSE))</f>
        <v/>
      </c>
      <c r="R64" s="59">
        <f t="shared" si="9"/>
        <v>0</v>
      </c>
      <c r="S64" s="8"/>
    </row>
    <row r="65" spans="1:20" ht="13.5" customHeight="1" x14ac:dyDescent="0.2">
      <c r="A65" s="169"/>
      <c r="B65" s="65"/>
      <c r="C65" s="9">
        <v>48</v>
      </c>
      <c r="D65" s="91"/>
      <c r="E65" s="76" t="str">
        <f>IF(D65="","",VLOOKUP(D65,'Berechnung der Zuwendung'!$C$13:$D$32,2,FALSE))</f>
        <v/>
      </c>
      <c r="F65" s="88"/>
      <c r="G65" s="2"/>
      <c r="H65" s="85"/>
      <c r="I65" s="2"/>
      <c r="J65" s="85"/>
      <c r="K65" s="85"/>
      <c r="L65" s="77">
        <f t="shared" si="7"/>
        <v>0</v>
      </c>
      <c r="M65" s="85"/>
      <c r="N65" s="77">
        <f t="shared" si="8"/>
        <v>0</v>
      </c>
      <c r="O65" s="123"/>
      <c r="P65" s="134">
        <f t="shared" si="2"/>
        <v>0</v>
      </c>
      <c r="Q65" s="124" t="str">
        <f>IF(D65="","",VLOOKUP(D65,'Berechnung der Zuwendung'!$C$13:$I$32,7,FALSE))</f>
        <v/>
      </c>
      <c r="R65" s="59">
        <f t="shared" si="9"/>
        <v>0</v>
      </c>
      <c r="S65" s="8"/>
    </row>
    <row r="66" spans="1:20" ht="13.5" customHeight="1" x14ac:dyDescent="0.2">
      <c r="A66" s="169"/>
      <c r="B66" s="65"/>
      <c r="C66" s="9">
        <v>49</v>
      </c>
      <c r="D66" s="91"/>
      <c r="E66" s="76" t="str">
        <f>IF(D66="","",VLOOKUP(D66,'Berechnung der Zuwendung'!$C$13:$D$32,2,FALSE))</f>
        <v/>
      </c>
      <c r="F66" s="88"/>
      <c r="G66" s="2"/>
      <c r="H66" s="85"/>
      <c r="I66" s="2"/>
      <c r="J66" s="85"/>
      <c r="K66" s="85"/>
      <c r="L66" s="77">
        <f t="shared" si="7"/>
        <v>0</v>
      </c>
      <c r="M66" s="85"/>
      <c r="N66" s="77">
        <f t="shared" si="8"/>
        <v>0</v>
      </c>
      <c r="O66" s="123"/>
      <c r="P66" s="134">
        <f t="shared" si="2"/>
        <v>0</v>
      </c>
      <c r="Q66" s="124" t="str">
        <f>IF(D66="","",VLOOKUP(D66,'Berechnung der Zuwendung'!$C$13:$I$32,7,FALSE))</f>
        <v/>
      </c>
      <c r="R66" s="59">
        <f t="shared" si="9"/>
        <v>0</v>
      </c>
      <c r="S66" s="8"/>
      <c r="T66" s="50"/>
    </row>
    <row r="67" spans="1:20" ht="13.5" customHeight="1" x14ac:dyDescent="0.2">
      <c r="A67" s="169"/>
      <c r="B67" s="65"/>
      <c r="C67" s="9">
        <v>50</v>
      </c>
      <c r="D67" s="91"/>
      <c r="E67" s="76" t="str">
        <f>IF(D67="","",VLOOKUP(D67,'Berechnung der Zuwendung'!$C$13:$D$32,2,FALSE))</f>
        <v/>
      </c>
      <c r="F67" s="88"/>
      <c r="G67" s="2"/>
      <c r="H67" s="85"/>
      <c r="I67" s="2"/>
      <c r="J67" s="85"/>
      <c r="K67" s="85"/>
      <c r="L67" s="77">
        <f t="shared" si="4"/>
        <v>0</v>
      </c>
      <c r="M67" s="85"/>
      <c r="N67" s="77">
        <f t="shared" si="5"/>
        <v>0</v>
      </c>
      <c r="O67" s="123"/>
      <c r="P67" s="134">
        <f t="shared" si="2"/>
        <v>0</v>
      </c>
      <c r="Q67" s="124" t="str">
        <f>IF(D67="","",VLOOKUP(D67,'Berechnung der Zuwendung'!$C$13:$I$32,7,FALSE))</f>
        <v/>
      </c>
      <c r="R67" s="59">
        <f t="shared" si="6"/>
        <v>0</v>
      </c>
      <c r="S67" s="8"/>
    </row>
    <row r="68" spans="1:20" ht="13.5" customHeight="1" x14ac:dyDescent="0.2">
      <c r="A68" s="169"/>
      <c r="B68" s="65"/>
      <c r="C68" s="9">
        <v>51</v>
      </c>
      <c r="D68" s="91"/>
      <c r="E68" s="76" t="str">
        <f>IF(D68="","",VLOOKUP(D68,'Berechnung der Zuwendung'!$C$13:$D$32,2,FALSE))</f>
        <v/>
      </c>
      <c r="F68" s="88"/>
      <c r="G68" s="2"/>
      <c r="H68" s="85"/>
      <c r="I68" s="2"/>
      <c r="J68" s="85"/>
      <c r="K68" s="85"/>
      <c r="L68" s="77">
        <f t="shared" si="4"/>
        <v>0</v>
      </c>
      <c r="M68" s="85"/>
      <c r="N68" s="77">
        <f t="shared" si="5"/>
        <v>0</v>
      </c>
      <c r="O68" s="123"/>
      <c r="P68" s="134">
        <f t="shared" si="2"/>
        <v>0</v>
      </c>
      <c r="Q68" s="124" t="str">
        <f>IF(D68="","",VLOOKUP(D68,'Berechnung der Zuwendung'!$C$13:$I$32,7,FALSE))</f>
        <v/>
      </c>
      <c r="R68" s="59">
        <f t="shared" si="6"/>
        <v>0</v>
      </c>
      <c r="S68" s="8"/>
    </row>
    <row r="69" spans="1:20" ht="13.5" customHeight="1" x14ac:dyDescent="0.2">
      <c r="A69" s="169"/>
      <c r="B69" s="65"/>
      <c r="C69" s="9">
        <v>52</v>
      </c>
      <c r="D69" s="91"/>
      <c r="E69" s="76" t="str">
        <f>IF(D69="","",VLOOKUP(D69,'Berechnung der Zuwendung'!$C$13:$D$32,2,FALSE))</f>
        <v/>
      </c>
      <c r="F69" s="88"/>
      <c r="G69" s="2"/>
      <c r="H69" s="85"/>
      <c r="I69" s="2"/>
      <c r="J69" s="85"/>
      <c r="K69" s="85"/>
      <c r="L69" s="77">
        <f t="shared" si="4"/>
        <v>0</v>
      </c>
      <c r="M69" s="85"/>
      <c r="N69" s="77">
        <f t="shared" si="5"/>
        <v>0</v>
      </c>
      <c r="O69" s="123"/>
      <c r="P69" s="134">
        <f t="shared" si="2"/>
        <v>0</v>
      </c>
      <c r="Q69" s="124" t="str">
        <f>IF(D69="","",VLOOKUP(D69,'Berechnung der Zuwendung'!$C$13:$I$32,7,FALSE))</f>
        <v/>
      </c>
      <c r="R69" s="59">
        <f t="shared" si="6"/>
        <v>0</v>
      </c>
      <c r="S69" s="8"/>
    </row>
    <row r="70" spans="1:20" ht="13.5" customHeight="1" x14ac:dyDescent="0.2">
      <c r="A70" s="169"/>
      <c r="B70" s="65"/>
      <c r="C70" s="9">
        <v>53</v>
      </c>
      <c r="D70" s="91"/>
      <c r="E70" s="76" t="str">
        <f>IF(D70="","",VLOOKUP(D70,'Berechnung der Zuwendung'!$C$13:$D$32,2,FALSE))</f>
        <v/>
      </c>
      <c r="F70" s="88"/>
      <c r="G70" s="2"/>
      <c r="H70" s="85"/>
      <c r="I70" s="2"/>
      <c r="J70" s="85"/>
      <c r="K70" s="85"/>
      <c r="L70" s="77">
        <f t="shared" si="4"/>
        <v>0</v>
      </c>
      <c r="M70" s="85"/>
      <c r="N70" s="77">
        <f t="shared" si="5"/>
        <v>0</v>
      </c>
      <c r="O70" s="123"/>
      <c r="P70" s="134">
        <f t="shared" si="2"/>
        <v>0</v>
      </c>
      <c r="Q70" s="124" t="str">
        <f>IF(D70="","",VLOOKUP(D70,'Berechnung der Zuwendung'!$C$13:$I$32,7,FALSE))</f>
        <v/>
      </c>
      <c r="R70" s="59">
        <f t="shared" si="6"/>
        <v>0</v>
      </c>
      <c r="S70" s="8"/>
    </row>
    <row r="71" spans="1:20" ht="13.5" customHeight="1" x14ac:dyDescent="0.2">
      <c r="A71" s="169"/>
      <c r="B71" s="65"/>
      <c r="C71" s="9">
        <v>54</v>
      </c>
      <c r="D71" s="91"/>
      <c r="E71" s="76" t="str">
        <f>IF(D71="","",VLOOKUP(D71,'Berechnung der Zuwendung'!$C$13:$D$32,2,FALSE))</f>
        <v/>
      </c>
      <c r="F71" s="88"/>
      <c r="G71" s="2"/>
      <c r="H71" s="85"/>
      <c r="I71" s="2"/>
      <c r="J71" s="85"/>
      <c r="K71" s="85"/>
      <c r="L71" s="77">
        <f t="shared" si="4"/>
        <v>0</v>
      </c>
      <c r="M71" s="85"/>
      <c r="N71" s="77">
        <f t="shared" si="5"/>
        <v>0</v>
      </c>
      <c r="O71" s="123"/>
      <c r="P71" s="134">
        <f t="shared" si="2"/>
        <v>0</v>
      </c>
      <c r="Q71" s="124" t="str">
        <f>IF(D71="","",VLOOKUP(D71,'Berechnung der Zuwendung'!$C$13:$I$32,7,FALSE))</f>
        <v/>
      </c>
      <c r="R71" s="59">
        <f t="shared" si="6"/>
        <v>0</v>
      </c>
      <c r="S71" s="8"/>
    </row>
    <row r="72" spans="1:20" ht="13.5" customHeight="1" x14ac:dyDescent="0.2">
      <c r="A72" s="169"/>
      <c r="B72" s="65"/>
      <c r="C72" s="9">
        <v>55</v>
      </c>
      <c r="D72" s="91"/>
      <c r="E72" s="76" t="str">
        <f>IF(D72="","",VLOOKUP(D72,'Berechnung der Zuwendung'!$C$13:$D$32,2,FALSE))</f>
        <v/>
      </c>
      <c r="F72" s="88"/>
      <c r="G72" s="2"/>
      <c r="H72" s="85"/>
      <c r="I72" s="2"/>
      <c r="J72" s="85"/>
      <c r="K72" s="85"/>
      <c r="L72" s="77">
        <f t="shared" si="0"/>
        <v>0</v>
      </c>
      <c r="M72" s="85"/>
      <c r="N72" s="77">
        <f t="shared" si="1"/>
        <v>0</v>
      </c>
      <c r="O72" s="123"/>
      <c r="P72" s="134">
        <f t="shared" si="2"/>
        <v>0</v>
      </c>
      <c r="Q72" s="124" t="str">
        <f>IF(D72="","",VLOOKUP(D72,'Berechnung der Zuwendung'!$C$13:$I$32,7,FALSE))</f>
        <v/>
      </c>
      <c r="R72" s="59">
        <f t="shared" si="3"/>
        <v>0</v>
      </c>
      <c r="S72" s="8"/>
    </row>
    <row r="73" spans="1:20" ht="13.5" customHeight="1" x14ac:dyDescent="0.2">
      <c r="A73" s="169"/>
      <c r="B73" s="65"/>
      <c r="C73" s="9">
        <v>56</v>
      </c>
      <c r="D73" s="91"/>
      <c r="E73" s="76" t="str">
        <f>IF(D73="","",VLOOKUP(D73,'Berechnung der Zuwendung'!$C$13:$D$32,2,FALSE))</f>
        <v/>
      </c>
      <c r="F73" s="88"/>
      <c r="G73" s="2"/>
      <c r="H73" s="85"/>
      <c r="I73" s="2"/>
      <c r="J73" s="85"/>
      <c r="K73" s="85"/>
      <c r="L73" s="77">
        <f t="shared" si="0"/>
        <v>0</v>
      </c>
      <c r="M73" s="85"/>
      <c r="N73" s="77">
        <f t="shared" si="1"/>
        <v>0</v>
      </c>
      <c r="O73" s="123"/>
      <c r="P73" s="134">
        <f t="shared" si="2"/>
        <v>0</v>
      </c>
      <c r="Q73" s="124" t="str">
        <f>IF(D73="","",VLOOKUP(D73,'Berechnung der Zuwendung'!$C$13:$I$32,7,FALSE))</f>
        <v/>
      </c>
      <c r="R73" s="59">
        <f t="shared" si="3"/>
        <v>0</v>
      </c>
      <c r="S73" s="8"/>
    </row>
    <row r="74" spans="1:20" ht="13.5" customHeight="1" x14ac:dyDescent="0.2">
      <c r="A74" s="169"/>
      <c r="B74" s="65"/>
      <c r="C74" s="9">
        <v>57</v>
      </c>
      <c r="D74" s="91"/>
      <c r="E74" s="76" t="str">
        <f>IF(D74="","",VLOOKUP(D74,'Berechnung der Zuwendung'!$C$13:$D$32,2,FALSE))</f>
        <v/>
      </c>
      <c r="F74" s="88"/>
      <c r="G74" s="2"/>
      <c r="H74" s="85"/>
      <c r="I74" s="2"/>
      <c r="J74" s="85"/>
      <c r="K74" s="85"/>
      <c r="L74" s="77">
        <f t="shared" si="0"/>
        <v>0</v>
      </c>
      <c r="M74" s="85"/>
      <c r="N74" s="77">
        <f t="shared" si="1"/>
        <v>0</v>
      </c>
      <c r="O74" s="123"/>
      <c r="P74" s="134">
        <f t="shared" si="2"/>
        <v>0</v>
      </c>
      <c r="Q74" s="124" t="str">
        <f>IF(D74="","",VLOOKUP(D74,'Berechnung der Zuwendung'!$C$13:$I$32,7,FALSE))</f>
        <v/>
      </c>
      <c r="R74" s="59">
        <f t="shared" si="3"/>
        <v>0</v>
      </c>
      <c r="S74" s="8"/>
    </row>
    <row r="75" spans="1:20" ht="13.5" customHeight="1" x14ac:dyDescent="0.2">
      <c r="A75" s="169"/>
      <c r="B75" s="65"/>
      <c r="C75" s="9">
        <v>58</v>
      </c>
      <c r="D75" s="91"/>
      <c r="E75" s="76" t="str">
        <f>IF(D75="","",VLOOKUP(D75,'Berechnung der Zuwendung'!$C$13:$D$32,2,FALSE))</f>
        <v/>
      </c>
      <c r="F75" s="88"/>
      <c r="G75" s="2"/>
      <c r="H75" s="85"/>
      <c r="I75" s="2"/>
      <c r="J75" s="85"/>
      <c r="K75" s="85"/>
      <c r="L75" s="77">
        <f t="shared" si="0"/>
        <v>0</v>
      </c>
      <c r="M75" s="85"/>
      <c r="N75" s="77">
        <f t="shared" si="1"/>
        <v>0</v>
      </c>
      <c r="O75" s="123"/>
      <c r="P75" s="134">
        <f t="shared" si="2"/>
        <v>0</v>
      </c>
      <c r="Q75" s="124" t="str">
        <f>IF(D75="","",VLOOKUP(D75,'Berechnung der Zuwendung'!$C$13:$I$32,7,FALSE))</f>
        <v/>
      </c>
      <c r="R75" s="59">
        <f t="shared" si="3"/>
        <v>0</v>
      </c>
      <c r="S75" s="8"/>
    </row>
    <row r="76" spans="1:20" ht="13.5" customHeight="1" x14ac:dyDescent="0.2">
      <c r="A76" s="169"/>
      <c r="B76" s="65"/>
      <c r="C76" s="9">
        <v>59</v>
      </c>
      <c r="D76" s="91"/>
      <c r="E76" s="76" t="str">
        <f>IF(D76="","",VLOOKUP(D76,'Berechnung der Zuwendung'!$C$13:$D$32,2,FALSE))</f>
        <v/>
      </c>
      <c r="F76" s="88"/>
      <c r="G76" s="2"/>
      <c r="H76" s="85"/>
      <c r="I76" s="2"/>
      <c r="J76" s="85"/>
      <c r="K76" s="85"/>
      <c r="L76" s="77">
        <f t="shared" si="0"/>
        <v>0</v>
      </c>
      <c r="M76" s="85"/>
      <c r="N76" s="77">
        <f t="shared" si="1"/>
        <v>0</v>
      </c>
      <c r="O76" s="123"/>
      <c r="P76" s="134">
        <f t="shared" si="2"/>
        <v>0</v>
      </c>
      <c r="Q76" s="124" t="str">
        <f>IF(D76="","",VLOOKUP(D76,'Berechnung der Zuwendung'!$C$13:$I$32,7,FALSE))</f>
        <v/>
      </c>
      <c r="R76" s="59">
        <f t="shared" si="3"/>
        <v>0</v>
      </c>
      <c r="S76" s="8"/>
      <c r="T76" s="50"/>
    </row>
    <row r="77" spans="1:20" ht="13.5" customHeight="1" thickBot="1" x14ac:dyDescent="0.25">
      <c r="A77" s="169"/>
      <c r="B77" s="65"/>
      <c r="C77" s="9">
        <v>60</v>
      </c>
      <c r="D77" s="92"/>
      <c r="E77" s="80" t="str">
        <f>IF(D77="","",VLOOKUP(D77,'Berechnung der Zuwendung'!$C$13:$D$32,2,FALSE))</f>
        <v/>
      </c>
      <c r="F77" s="89"/>
      <c r="G77" s="78"/>
      <c r="H77" s="86"/>
      <c r="I77" s="78"/>
      <c r="J77" s="86"/>
      <c r="K77" s="86"/>
      <c r="L77" s="79">
        <f t="shared" si="0"/>
        <v>0</v>
      </c>
      <c r="M77" s="86"/>
      <c r="N77" s="79">
        <f t="shared" si="1"/>
        <v>0</v>
      </c>
      <c r="O77" s="131"/>
      <c r="P77" s="135">
        <f t="shared" si="2"/>
        <v>0</v>
      </c>
      <c r="Q77" s="132" t="str">
        <f>IF(D77="","",VLOOKUP(D77,'Berechnung der Zuwendung'!$C$13:$I$32,7,FALSE))</f>
        <v/>
      </c>
      <c r="R77" s="64">
        <f t="shared" si="3"/>
        <v>0</v>
      </c>
      <c r="S77" s="8"/>
    </row>
    <row r="78" spans="1:20" s="14" customFormat="1" ht="18" customHeight="1" thickBot="1" x14ac:dyDescent="0.25">
      <c r="A78" s="169"/>
      <c r="B78" s="102"/>
      <c r="C78" s="103"/>
      <c r="D78" s="51"/>
      <c r="E78" s="81"/>
      <c r="F78" s="81"/>
      <c r="G78" s="99">
        <f>SUM(G18:G77)</f>
        <v>0</v>
      </c>
      <c r="H78" s="122"/>
      <c r="I78" s="99">
        <f>SUM(I18:I77)</f>
        <v>0</v>
      </c>
      <c r="J78" s="82">
        <f>SUMIF($D$18:$D$77,"*",J18:J77)</f>
        <v>0</v>
      </c>
      <c r="K78" s="82">
        <f>SUMIF($D$18:$D$77,"*",K18:K77)</f>
        <v>0</v>
      </c>
      <c r="L78" s="99">
        <f>SUM(L18:L77)</f>
        <v>0</v>
      </c>
      <c r="M78" s="82">
        <f>SUMIF($D$18:$D$77,"*",M18:M77)</f>
        <v>0</v>
      </c>
      <c r="N78" s="99">
        <f>SUM(N18:N77)</f>
        <v>0</v>
      </c>
      <c r="O78" s="99">
        <f>SUM(O18:O77)</f>
        <v>0</v>
      </c>
      <c r="P78" s="100">
        <f>SUM(P18:P77)</f>
        <v>0</v>
      </c>
      <c r="Q78" s="83"/>
      <c r="R78" s="101">
        <f>SUM(R18:R77)</f>
        <v>0</v>
      </c>
      <c r="S78" s="103"/>
    </row>
    <row r="79" spans="1:20" ht="7.5" customHeight="1" x14ac:dyDescent="0.2">
      <c r="A79" s="169"/>
      <c r="B79" s="8"/>
      <c r="C79" s="8"/>
      <c r="D79" s="52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173"/>
      <c r="Q79" s="173"/>
      <c r="R79" s="173"/>
      <c r="S79" s="8"/>
    </row>
    <row r="80" spans="1:20" ht="13.5" customHeight="1" x14ac:dyDescent="0.2"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</row>
    <row r="81" spans="3:18" ht="13.5" customHeight="1" x14ac:dyDescent="0.2"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</row>
  </sheetData>
  <sheetProtection algorithmName="SHA-512" hashValue="JvXs828IooIY6lRtKcS8t25tggWZmVLkvb+kXawhgAO5wpiKc5/bl3d+Ldb1MR5EmeeV05bOjupmoA2f+e9m0w==" saltValue="1m+KVRb51yA8vPm0xQz3wQ==" spinCount="100000" sheet="1" objects="1" scenarios="1" selectLockedCells="1"/>
  <mergeCells count="31">
    <mergeCell ref="E13:L13"/>
    <mergeCell ref="E14:L14"/>
    <mergeCell ref="E6:L6"/>
    <mergeCell ref="M7:P7"/>
    <mergeCell ref="M12:P12"/>
    <mergeCell ref="M13:P13"/>
    <mergeCell ref="M14:P14"/>
    <mergeCell ref="E7:L7"/>
    <mergeCell ref="M11:P11"/>
    <mergeCell ref="E8:L8"/>
    <mergeCell ref="M8:P8"/>
    <mergeCell ref="E9:L9"/>
    <mergeCell ref="M9:P9"/>
    <mergeCell ref="E10:L10"/>
    <mergeCell ref="M10:P10"/>
    <mergeCell ref="H16:I16"/>
    <mergeCell ref="A48:A79"/>
    <mergeCell ref="A18:A47"/>
    <mergeCell ref="F2:N2"/>
    <mergeCell ref="P79:R79"/>
    <mergeCell ref="F16:G16"/>
    <mergeCell ref="J16:L16"/>
    <mergeCell ref="M16:N16"/>
    <mergeCell ref="O16:O17"/>
    <mergeCell ref="P16:P17"/>
    <mergeCell ref="Q16:Q17"/>
    <mergeCell ref="R16:R17"/>
    <mergeCell ref="D16:E16"/>
    <mergeCell ref="M6:P6"/>
    <mergeCell ref="E11:L11"/>
    <mergeCell ref="E12:L12"/>
  </mergeCells>
  <dataValidations count="6">
    <dataValidation type="whole" allowBlank="1" showInputMessage="1" showErrorMessage="1" error="Bitte einen Wert zwischen 1 un d 20 eingeben." sqref="D18:D77">
      <formula1>1</formula1>
      <formula2>20</formula2>
    </dataValidation>
    <dataValidation type="whole" allowBlank="1" showInputMessage="1" showErrorMessage="1" error="Bitte einen Wert zwischen 1 und 8 eingeben." sqref="F18:F77">
      <formula1>1</formula1>
      <formula2>8</formula2>
    </dataValidation>
    <dataValidation type="whole" operator="greaterThanOrEqual" allowBlank="1" showInputMessage="1" showErrorMessage="1" error="Bitte eine Ganzzahl eingeben." sqref="J18:J77">
      <formula1>0</formula1>
    </dataValidation>
    <dataValidation type="whole" operator="greaterThanOrEqual" allowBlank="1" showInputMessage="1" showErrorMessage="1" sqref="M18:M77">
      <formula1>0</formula1>
    </dataValidation>
    <dataValidation type="date" operator="greaterThanOrEqual" allowBlank="1" showInputMessage="1" showErrorMessage="1" error="Das Datenformat stimmt nicht oder das Enddatum liegt vor dem Beginndatum!" sqref="R7:R14">
      <formula1>Q7</formula1>
    </dataValidation>
    <dataValidation type="date" operator="greaterThanOrEqual" allowBlank="1" showInputMessage="1" showErrorMessage="1" error="Das Datenformat stimmt nicht oder der Lehrgangsbeginn liegt vor dem Antragsdatum!" sqref="Q7:Q14">
      <formula1>$R$2</formula1>
    </dataValidation>
  </dataValidations>
  <pageMargins left="0.23622047244094491" right="0.39370078740157483" top="0.55118110236220474" bottom="0" header="0.31496062992125984" footer="0.15748031496062992"/>
  <pageSetup paperSize="9" scale="69" fitToHeight="0" orientation="landscape" r:id="rId1"/>
  <headerFooter>
    <oddHeader>&amp;L&amp;"Arial,Fett"&amp;10Anlage zum Antrag Sachsen-Anhalt WEITERBILDUNG (betrieblicher Zugang)&amp;R&amp;"Arial,Fett"&amp;10Kalkulationshilfe / Kostenaufstellung Teilnehmende</oddHeader>
  </headerFooter>
  <rowBreaks count="1" manualBreakCount="1">
    <brk id="4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Ausfüllhinweise</vt:lpstr>
      <vt:lpstr>Berechnung der Zuwendung</vt:lpstr>
      <vt:lpstr>Kostenaufstellung Teilnehmende</vt:lpstr>
      <vt:lpstr>Ausfüllhinweise!Druckbereich</vt:lpstr>
      <vt:lpstr>'Berechnung der Zuwendung'!Druckbereich</vt:lpstr>
      <vt:lpstr>'Kostenaufstellung Teilnehmende'!Druckbereich</vt:lpstr>
      <vt:lpstr>'Kostenaufstellung Teilnehmende'!Drucktitel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fischer</dc:creator>
  <cp:lastModifiedBy>Bensch, Ines</cp:lastModifiedBy>
  <cp:lastPrinted>2023-11-28T12:50:20Z</cp:lastPrinted>
  <dcterms:created xsi:type="dcterms:W3CDTF">2015-10-28T08:05:40Z</dcterms:created>
  <dcterms:modified xsi:type="dcterms:W3CDTF">2023-11-28T12:50:35Z</dcterms:modified>
</cp:coreProperties>
</file>